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доходы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</sheets>
  <externalReferences>
    <externalReference r:id="rId12"/>
    <externalReference r:id="rId13"/>
  </externalReferences>
  <definedNames>
    <definedName name="_xlnm.Print_Area" localSheetId="4">'прил.4'!$A$1:$D$188</definedName>
    <definedName name="_xlnm.Print_Area" localSheetId="6">'прил.6'!$A$1:$G$194</definedName>
    <definedName name="_xlnm.Print_Area" localSheetId="7">'прил.7'!$A$1:$I$184</definedName>
  </definedNames>
  <calcPr fullCalcOnLoad="1"/>
</workbook>
</file>

<file path=xl/sharedStrings.xml><?xml version="1.0" encoding="utf-8"?>
<sst xmlns="http://schemas.openxmlformats.org/spreadsheetml/2006/main" count="2622" uniqueCount="470">
  <si>
    <t>Иные межбюджетные трансферты</t>
  </si>
  <si>
    <t>к Решению Совета депутатов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</si>
  <si>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</si>
  <si>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</si>
  <si>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в ведомственной структуре расходов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</si>
  <si>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</si>
  <si>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</si>
  <si>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</si>
  <si>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</si>
  <si>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</si>
  <si>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</si>
  <si>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</si>
  <si>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</si>
  <si>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</si>
  <si>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</si>
  <si>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</si>
  <si>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</si>
  <si>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</si>
  <si>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</si>
  <si>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</si>
  <si>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</si>
  <si>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</si>
  <si>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</si>
  <si>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</si>
  <si>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</si>
  <si>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</si>
  <si>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</si>
  <si>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Субсидии юридическим лицам</t>
  </si>
  <si>
    <t>содержание жилья</t>
  </si>
  <si>
    <t>содержание общежитии</t>
  </si>
  <si>
    <t>вывоз ТБО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</si>
  <si>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</si>
  <si>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</si>
  <si>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</si>
  <si>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</si>
  <si>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</si>
  <si>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</si>
  <si>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</si>
  <si>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</si>
  <si>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</si>
  <si>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</si>
  <si>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</si>
  <si>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</si>
  <si>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</si>
  <si>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</si>
  <si>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</si>
  <si>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</si>
  <si>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</si>
  <si>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</si>
  <si>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</si>
  <si>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</si>
  <si>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</si>
  <si>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</si>
  <si>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0020400</t>
  </si>
  <si>
    <t>07</t>
  </si>
  <si>
    <t>03</t>
  </si>
  <si>
    <t>Жилищно-коммунальное хозяйство</t>
  </si>
  <si>
    <t>Жилищное хозяйство</t>
  </si>
  <si>
    <t>05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</si>
  <si>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</si>
  <si>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</si>
  <si>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Капитальный ремонт государственного жилищного фонда субъектов Российской Федерации и муниципального жилищного фонда</t>
  </si>
  <si>
    <t>3510500</t>
  </si>
  <si>
    <t xml:space="preserve">Благоустройство </t>
  </si>
  <si>
    <t>08</t>
  </si>
  <si>
    <t>Приложение № 1</t>
  </si>
  <si>
    <t xml:space="preserve">В том числе за счет субвенций </t>
  </si>
  <si>
    <t>к решению Совета депутатов</t>
  </si>
  <si>
    <t>4319900</t>
  </si>
  <si>
    <t>Расходы на содержание и обеспечение деятельности бюджетных учреждений субъектов Российской Федерации и муниципальных образований, осуществляющих деятельность в области молодежной политики</t>
  </si>
  <si>
    <t>тыс. рублей</t>
  </si>
  <si>
    <t>Другие вопросы в области жилищно-коммунального хозяйства</t>
  </si>
  <si>
    <t>Приложение № 3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</si>
  <si>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</si>
  <si>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</si>
  <si>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внутреннего финансирования дефицита бюджета</t>
  </si>
  <si>
    <t>годов</t>
  </si>
  <si>
    <t>Наименование видов источников внутреннего финансирования дефицита бюджета</t>
  </si>
  <si>
    <t>Сумма, тыс.рублей</t>
  </si>
  <si>
    <t>Всего источников внутреннего финансирования дефицита бюджета</t>
  </si>
  <si>
    <t xml:space="preserve">Сумма на год 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</si>
  <si>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</si>
  <si>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</si>
  <si>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</si>
  <si>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</si>
  <si>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</si>
  <si>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</si>
  <si>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</si>
  <si>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</si>
  <si>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</si>
  <si>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</si>
  <si>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</si>
  <si>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</si>
  <si>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</si>
  <si>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</si>
  <si>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</si>
  <si>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</si>
  <si>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</si>
  <si>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</si>
  <si>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Получение кредитов от кредитных организаций</t>
  </si>
  <si>
    <t>Кредиты от кредитных организаций в валюте РФ</t>
  </si>
  <si>
    <t>Погашение бюджетами послений кредитов от кредитных организаций</t>
  </si>
  <si>
    <t>КОСГУ</t>
  </si>
  <si>
    <t>Изменение прочих остатков денежных средств на счетах по учету средств бюджета</t>
  </si>
  <si>
    <t>Обслуживание государственного и муниципального  долга</t>
  </si>
  <si>
    <t>Обслуживание внутреннего государственного и муниципального  долга</t>
  </si>
  <si>
    <t>Процентные платежи по муниципальному долгу</t>
  </si>
  <si>
    <t>Обслуживание государственного (муниципального) долга</t>
  </si>
  <si>
    <t>Процентные платежи по долговым обязательствам</t>
  </si>
  <si>
    <t>0650000</t>
  </si>
  <si>
    <t>0650300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</si>
  <si>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</si>
  <si>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</si>
  <si>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</si>
  <si>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Налоговые и неналоговые доходы</t>
  </si>
  <si>
    <t>Дотация из районного фонда финансовой поддержки поселений</t>
  </si>
  <si>
    <t>Субвенция на государственную регистрацию актов гражданского состояния</t>
  </si>
  <si>
    <t>Субвенция на осуществление первичного воинского учета на территориях, где отсутствуют военные комиссариаты</t>
  </si>
  <si>
    <t>Итого финансовая помощь из бюджета района</t>
  </si>
  <si>
    <t>Доходы всего</t>
  </si>
  <si>
    <t xml:space="preserve">Приложение 1.1 </t>
  </si>
  <si>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</si>
  <si>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</si>
  <si>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</si>
  <si>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</si>
  <si>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</si>
  <si>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</si>
  <si>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</si>
  <si>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</si>
  <si>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</si>
  <si>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000  1  01  02000  01  0000  000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</si>
  <si>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</si>
  <si>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000  1  01  02022  01  0000  110</t>
  </si>
  <si>
    <t>НАЛОГИ НА СОВОКУПНЫЙ ДОХОД</t>
  </si>
  <si>
    <t>000  1 05 00000 00  0000 000</t>
  </si>
  <si>
    <t>Единый налог на вмененный доход для отдельных видов деятельности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</si>
  <si>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</si>
  <si>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</si>
  <si>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</si>
  <si>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</si>
  <si>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</si>
  <si>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</si>
  <si>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</si>
  <si>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</si>
  <si>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</si>
  <si>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</si>
  <si>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</si>
  <si>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</si>
  <si>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</si>
  <si>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</si>
  <si>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</si>
  <si>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</si>
  <si>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</si>
  <si>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</si>
  <si>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</si>
  <si>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</si>
  <si>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</si>
  <si>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</si>
  <si>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</si>
  <si>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</si>
  <si>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</si>
  <si>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</si>
  <si>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</si>
  <si>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</si>
  <si>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</si>
  <si>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</si>
  <si>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</si>
  <si>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</si>
  <si>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</si>
  <si>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АУ, а также имущества ГУП и МУП, в т.ч. казенных)</t>
  </si>
  <si>
    <t>000  1  11  09000  00  0000  000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</si>
  <si>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</si>
  <si>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000  1  11  09040  00  0000  000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</si>
  <si>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</si>
  <si>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000  1  11  09045  10  0000  120</t>
  </si>
  <si>
    <t>ДОХОДЫ ОТ ОКАЗАНИЯ ПЛАТНЫХ  УСЛУГ  И 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</si>
  <si>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</si>
  <si>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</si>
  <si>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</si>
  <si>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</si>
  <si>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</si>
  <si>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</si>
  <si>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</si>
  <si>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</si>
  <si>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</si>
  <si>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</si>
  <si>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</si>
  <si>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</si>
  <si>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Доходы от возмещения ущерба при возникновении страховых случаев</t>
  </si>
  <si>
    <t>000  1  16  23000  00  0000  000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</si>
  <si>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</si>
  <si>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000  1  16  23050  10  0000  140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</si>
  <si>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</si>
  <si>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</si>
  <si>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</si>
  <si>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</si>
  <si>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</si>
  <si>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000  2  02  01000  00  0000  000</t>
  </si>
  <si>
    <t>Дотации на выравнивание бюджетной обеспеченности</t>
  </si>
  <si>
    <t>000  2  02  01001  00  0000  000</t>
  </si>
  <si>
    <t>Дотации бюджетам поселений на выравнивание бюджетной обеспеченности</t>
  </si>
  <si>
    <t>000  2  02  01001  10  0000  151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</si>
  <si>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</si>
  <si>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</si>
  <si>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</si>
  <si>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государственную регистрацию актов гражданского состояния</t>
  </si>
  <si>
    <t>000  2  02  03003  00  0000  000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</si>
  <si>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</si>
  <si>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</si>
  <si>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</si>
  <si>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</si>
  <si>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</si>
  <si>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</si>
  <si>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000  2  02  04000  00  0000  000</t>
  </si>
  <si>
    <t>Прочие межбюджетные трансферты, передаваемые бюджетам</t>
  </si>
  <si>
    <t>000  2  02  04999  00  0000  000</t>
  </si>
  <si>
    <t>Прочие межбюджетные трансферты, передаваемые бюджетам поселений</t>
  </si>
  <si>
    <t xml:space="preserve">000  2  02  04999  10  0000  151 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</si>
  <si>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</si>
  <si>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</si>
  <si>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</si>
  <si>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000  2  07  05000  10  0000  180</t>
  </si>
  <si>
    <t>Общеэкономические вопросы</t>
  </si>
  <si>
    <t>Региональные целевые программы</t>
  </si>
  <si>
    <t>5220000</t>
  </si>
  <si>
    <t>Приложение № 6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</si>
  <si>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</si>
  <si>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</si>
  <si>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</si>
  <si>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</si>
  <si>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</si>
  <si>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</si>
  <si>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</si>
  <si>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Прочие безвозмездные поступления</t>
  </si>
  <si>
    <t>Мероприятия в сфере средств массовой информации</t>
  </si>
  <si>
    <t>Приложение № 7</t>
  </si>
  <si>
    <t xml:space="preserve">Приложение № 2 </t>
  </si>
  <si>
    <t>к решению Совета Депутатов</t>
  </si>
  <si>
    <t>Код бюджетной классификации Российской Федерации</t>
  </si>
  <si>
    <t>главного администратора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</si>
  <si>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</si>
  <si>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</si>
  <si>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</si>
  <si>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</si>
  <si>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</si>
  <si>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</si>
  <si>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</si>
  <si>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</si>
  <si>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</si>
  <si>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</si>
  <si>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2 02 03003 10 0000 151</t>
  </si>
  <si>
    <t>2 02 03015 10 0000 151</t>
  </si>
  <si>
    <t>2 02 01003 10 0000 151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</si>
  <si>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</si>
  <si>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</si>
  <si>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</si>
  <si>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 xml:space="preserve">Управление по землеустройству и недропользованию администрации Кондинского района                                                                   </t>
  </si>
  <si>
    <t>182</t>
  </si>
  <si>
    <t>Управление Федеральной налоговой службы по Ханты-Мансийскому автономному округу - Югре</t>
  </si>
  <si>
    <t>Налог на доходы физических лиц*</t>
  </si>
  <si>
    <t>Единый налог на вменненый доход для для отдельных видов деятельности*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</si>
  <si>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</si>
  <si>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</si>
  <si>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</si>
  <si>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</si>
  <si>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</si>
  <si>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</si>
  <si>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</si>
  <si>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r>
      <t>* В</t>
    </r>
    <r>
      <rPr>
        <sz val="9"/>
        <rFont val="Arial"/>
        <family val="2"/>
      </rPr>
      <t xml:space="preserve"> части доходов, зачисляемых в бюджет поселения</t>
    </r>
  </si>
  <si>
    <t>главного администратора источников финансирования дефицита бюджета</t>
  </si>
  <si>
    <t>01 05 02 01 10 0000 510</t>
  </si>
  <si>
    <t>01 05 02 01 10 0000 610</t>
  </si>
  <si>
    <t>Приложение № 4</t>
  </si>
  <si>
    <t>Приложение № 5</t>
  </si>
  <si>
    <t>Приложение № 8</t>
  </si>
  <si>
    <t>1 11 05013 10 0000 120</t>
  </si>
  <si>
    <t>Прочие доходы от оказания платных услуг (работ) получателями средств  бюджетов поселений</t>
  </si>
  <si>
    <t>1 13 01995 10 0000 130</t>
  </si>
  <si>
    <t>650</t>
  </si>
  <si>
    <t>1 16 23052 10 0000 140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</si>
  <si>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</si>
  <si>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1 05 02010 00 0000 110</t>
  </si>
  <si>
    <t>1 01 02020 00 0000 110</t>
  </si>
  <si>
    <t>1 05 03000 00 0000 110</t>
  </si>
  <si>
    <t>000 1 05 02010 02 0000 110</t>
  </si>
  <si>
    <t>000  1 09 04053 10 0000 110</t>
  </si>
  <si>
    <t>040</t>
  </si>
  <si>
    <t>000  1  11  05013  10  0000  120</t>
  </si>
  <si>
    <t xml:space="preserve"> 000 1 13 01995 10 0000 130</t>
  </si>
  <si>
    <t>000  1  13  01900  00  0000  000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</si>
  <si>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</si>
  <si>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</si>
  <si>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</si>
  <si>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</si>
  <si>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244</t>
  </si>
  <si>
    <t>852</t>
  </si>
  <si>
    <t>Уплата прочих налогов, сборов и иных обязательных платежей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</si>
  <si>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</si>
  <si>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</si>
  <si>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</si>
  <si>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</si>
  <si>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</si>
  <si>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</si>
  <si>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</si>
  <si>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</si>
  <si>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</si>
  <si>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Обслуживание государственного долга</t>
  </si>
  <si>
    <t>710</t>
  </si>
  <si>
    <t>111</t>
  </si>
  <si>
    <t>112</t>
  </si>
  <si>
    <t>4409900</t>
  </si>
  <si>
    <t>Государственная регистрация актов гражданского состояния (федеральный бюджет)</t>
  </si>
  <si>
    <t>Государственная регистрация актов гражданского состояния (окружной бюджет)</t>
  </si>
  <si>
    <t>Государственная регистрация актов кражданского состояния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</si>
  <si>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</si>
  <si>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</si>
  <si>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</si>
  <si>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</si>
  <si>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</si>
  <si>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</si>
  <si>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</si>
  <si>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</si>
  <si>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Субсидии на реализацию подпрограммы «Автомобильные дороги» программы «Развитие транспортной системы Ханты-Мансийского автономного округа – Югры» на 2011-2013 годы и на период до 2015 года (бюджет автономного округа)</t>
  </si>
  <si>
    <t>5226100</t>
  </si>
  <si>
    <t>5226105</t>
  </si>
  <si>
    <t>Дорожное хозяйство (дорожные фонды)</t>
  </si>
  <si>
    <t>Подпрограмма «Автомобильные дороги»</t>
  </si>
  <si>
    <t>5222100</t>
  </si>
  <si>
    <t>Иные межбюджетные трансферты на реализацию программы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</si>
  <si>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</si>
  <si>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</si>
  <si>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</si>
  <si>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2 02 02999 10 0000 151</t>
  </si>
  <si>
    <t>1 08 04020 01 0000 110</t>
  </si>
  <si>
    <t>2015 год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</si>
  <si>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</si>
  <si>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000  1  01  02010  01  0000  000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</si>
  <si>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</si>
  <si>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</si>
  <si>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</si>
  <si>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</si>
  <si>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</si>
  <si>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>Программа "Энергосбережение и повышение энергетической эффективности на 2011-2015 годы и на перспективу до 2020 года"</t>
  </si>
  <si>
    <t xml:space="preserve">Культура, кинематография </t>
  </si>
  <si>
    <t xml:space="preserve">Межбюджетные трансферты бюджетам муниципальных районов из бюджетов поселений 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</si>
  <si>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</si>
  <si>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</si>
  <si>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540</t>
  </si>
  <si>
    <t>7950000</t>
  </si>
  <si>
    <t>7950800</t>
  </si>
  <si>
    <t>Программа "Содействие занятости населения"</t>
  </si>
  <si>
    <t>Дорожное хозяйство</t>
  </si>
  <si>
    <t>3150000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</si>
  <si>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</si>
  <si>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</si>
  <si>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</t>
  </si>
  <si>
    <t>3150102</t>
  </si>
  <si>
    <t>Программа " Развитие транспортной системы Кондинского района на 2011-2013 годы</t>
  </si>
  <si>
    <t>7950200</t>
  </si>
  <si>
    <t>7950201</t>
  </si>
  <si>
    <t>Программа " Энергосбережение и повышение энергетической эффективности в Кондинском районе на 2011-2015 годы и на перспективу до 2020 года</t>
  </si>
  <si>
    <t>7951500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</si>
  <si>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</si>
  <si>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</si>
  <si>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Подготовка к зимнему периоду объектов жилищно-коммунального комплекса</t>
  </si>
  <si>
    <t>Программа " Развитие и модернизация систем коммунальной инфрастурктуры Кондиснкого района" на 2011-2013 годы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</si>
  <si>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</si>
  <si>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</si>
  <si>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</si>
  <si>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</si>
  <si>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</si>
  <si>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321</t>
  </si>
  <si>
    <t>Условно утвержденные расходы</t>
  </si>
  <si>
    <t>9990000</t>
  </si>
  <si>
    <t>Доходная часть бюджета муниципального образования сельское поселение</t>
  </si>
  <si>
    <t xml:space="preserve"> Доходная чать бюджета сельского поселения Мулымья  на  2013 год  и плановый период 2014 и 2015 годы по кодам видов доходов, подвидов доходов, классификации операций сектора государственного управления, относящихся к доходам бюджета  </t>
  </si>
  <si>
    <t>Перечень главных администраторов доходов бюджета муниципального образования сельское поселение Мулымья</t>
  </si>
  <si>
    <t>Администрация сельского поселения Мулымья</t>
  </si>
  <si>
    <t>Перечень главных администраторов источников финансирования дефицита бюджета муниципального образования сельское поселение Мулымья</t>
  </si>
  <si>
    <t>сельского поселения Мулымья</t>
  </si>
  <si>
    <t>муниципального образования сельское поселение Мулымья</t>
  </si>
  <si>
    <t>Иные межбюджетные трансферты на реализацию программы ХМАО-Югры  "Содействие занятости населения"</t>
  </si>
  <si>
    <t>Иные межбюджетные трансферты на реализацию программы  " Развитие транспортной системы Ханты-Мансийского автономного округа - Югра на 2011-2013 годы и на период до 2015 года"</t>
  </si>
  <si>
    <t>Субвенция на осуществление полномочий по государственной регистрации актов гражданского состояния из федерального бюджета</t>
  </si>
  <si>
    <t>Наименование главного администратора доходов бюджета муниципального образования сельское поселение Мулымья</t>
  </si>
  <si>
    <t>доходов бюджета муниципального образования  сельское поселение Мулымья</t>
  </si>
  <si>
    <t>источников финансирования дефицита бюджета муниципального образования сельское поселение Мулымья</t>
  </si>
  <si>
    <t>Наименование главного администратора источников финансирования дефицита бюджета муниципального образования сельское поселение Мулымья</t>
  </si>
  <si>
    <t>Обеспечение проведения выборов и референдумов</t>
  </si>
  <si>
    <t>0200000</t>
  </si>
  <si>
    <t>0200003</t>
  </si>
  <si>
    <t>0</t>
  </si>
  <si>
    <t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сельского поселения Мулымья</t>
  </si>
  <si>
    <t>999</t>
  </si>
  <si>
    <t>Муниципальные целевые программы</t>
  </si>
  <si>
    <t>2016 год</t>
  </si>
  <si>
    <t>Профилактика террориза и экстремизма</t>
  </si>
  <si>
    <t>2016 г.</t>
  </si>
  <si>
    <t xml:space="preserve">Программа "Улушение административной деятельности по профилактике правонарушений </t>
  </si>
  <si>
    <t xml:space="preserve">Межбюджетные трансферты  бюджетам муниципальных районов </t>
  </si>
  <si>
    <t>108 04020 01 2000 110</t>
  </si>
  <si>
    <t>108 04020 01 3000 110</t>
  </si>
  <si>
    <t>108 04020 01 4000 110</t>
  </si>
  <si>
    <t>108 04020 01 5000 110</t>
  </si>
  <si>
    <t>2 02 02077 10 0000 151</t>
  </si>
  <si>
    <t>Субсидии бюджетам поселений в бюджетные инвестиции в объекты капитального строительства собственности муниципальных образований</t>
  </si>
  <si>
    <t>2 08 05000 10 0000 180</t>
  </si>
  <si>
    <t>Перечислений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</si>
  <si>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</si>
  <si>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</si>
  <si>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1 14 01050 10 0000 410</t>
  </si>
  <si>
    <t>Доходы от продажи квартир, находящихся в собственности поселений</t>
  </si>
  <si>
    <t>1 14 06013 10 0000 430</t>
  </si>
  <si>
    <t>000  1  14  06013  10  0000  430</t>
  </si>
  <si>
    <t>000  2  02  01003  10  0000  151</t>
  </si>
  <si>
    <t>Другие вопросы в области культуры, кинематографии</t>
  </si>
  <si>
    <t>7953100</t>
  </si>
  <si>
    <t xml:space="preserve">от 17.11.2014 г. №  </t>
  </si>
  <si>
    <t>Мулымья на 2015 год и на плановый период 2016 и 2017 годов</t>
  </si>
  <si>
    <t>2017 год</t>
  </si>
  <si>
    <t>Распределение расходов бюджета сельского поселения Мулымья на  2015 год по разделам и подразделам классификации расходов бюджетов Российской Федерации</t>
  </si>
  <si>
    <t>2015г.</t>
  </si>
  <si>
    <t>2017 г.</t>
  </si>
  <si>
    <t>Распределение расходов бюджета муниципального образования сельского поселения Мулымья  на  2016-2017 годы по разделам и подразделам классификации расходов бюджетов Российской Федерации</t>
  </si>
  <si>
    <t>на 2015 год</t>
  </si>
  <si>
    <t>6000203</t>
  </si>
  <si>
    <t>6000204</t>
  </si>
  <si>
    <t>6000705</t>
  </si>
  <si>
    <t>6000240</t>
  </si>
  <si>
    <t>6000000</t>
  </si>
  <si>
    <t>6000200</t>
  </si>
  <si>
    <t>6000700</t>
  </si>
  <si>
    <t>6005118</t>
  </si>
  <si>
    <t>6005100</t>
  </si>
  <si>
    <t>6005930</t>
  </si>
  <si>
    <t>6005931</t>
  </si>
  <si>
    <t>6000219</t>
  </si>
  <si>
    <t>6005604</t>
  </si>
  <si>
    <t>6005600</t>
  </si>
  <si>
    <t>0107461</t>
  </si>
  <si>
    <t>0508419</t>
  </si>
  <si>
    <t>0500000</t>
  </si>
  <si>
    <t>0300000</t>
  </si>
  <si>
    <t>0307463</t>
  </si>
  <si>
    <t>6000352</t>
  </si>
  <si>
    <t>6005516</t>
  </si>
  <si>
    <t>Иные межбюджетные трансферты на капитальный ремонт с заменой газопроводов, систем теплоснабжения, водоснабжения и водоотведения для подготовки к осенне-зимнему периоду</t>
  </si>
  <si>
    <t>6005430</t>
  </si>
  <si>
    <t>6006430</t>
  </si>
  <si>
    <t>Программа " Развитие и модернизация систем коммунальной инфраструктуры Кондинского района "</t>
  </si>
  <si>
    <t>6005436</t>
  </si>
  <si>
    <t>6006436</t>
  </si>
  <si>
    <t>6007001</t>
  </si>
  <si>
    <t>6000600</t>
  </si>
  <si>
    <t>6000610</t>
  </si>
  <si>
    <t>60006400</t>
  </si>
  <si>
    <t>6000650</t>
  </si>
  <si>
    <t>6000059</t>
  </si>
  <si>
    <t>6000022</t>
  </si>
  <si>
    <t>6000004</t>
  </si>
  <si>
    <t>на 2016-2017 годы</t>
  </si>
  <si>
    <t>530</t>
  </si>
  <si>
    <t>Субсидии на возмещение недополученных доходов организациям</t>
  </si>
  <si>
    <t>Возмещение недополученных доходов организациям, осущесвляющим реализацию электрической энергии населению в зоне децентрализованного энергоснабжения</t>
  </si>
  <si>
    <t>Программа " Развитие жилищно-коммунального комплекса и повышение энергетической эффективности в Кондинском районе на 2014-2016 годы"</t>
  </si>
  <si>
    <t>Подрограмма "Создание условий для обеспечения качественными коммунальными услугами"</t>
  </si>
  <si>
    <t>6000640</t>
  </si>
  <si>
    <t>муниципального образования сельское поселение Мулымья на 2015 год и на плановый период 2016 и 2017</t>
  </si>
  <si>
    <t>Единый сельскохозяйственный налог</t>
  </si>
  <si>
    <t>000 1 05 03000 01 0000 110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</si>
</sst>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.00_р_.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</cellStyleXfs>
  <cellXfs count="2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1" fillId="30" borderId="10" xfId="0" applyNumberFormat="1" applyFont="1" applyFill="1" applyBorder="1" applyAlignment="1" applyProtection="1">
      <alignment horizontal="left" wrapText="1"/>
      <protection/>
    </xf>
    <xf numFmtId="49" fontId="1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horizontal="left" vertical="top"/>
      <protection/>
    </xf>
    <xf numFmtId="49" fontId="1" fillId="30" borderId="10" xfId="0" applyNumberFormat="1" applyFont="1" applyFill="1" applyBorder="1" applyAlignment="1" applyProtection="1">
      <alignment horizontal="center" vertical="top"/>
      <protection/>
    </xf>
    <xf numFmtId="0" fontId="2" fillId="8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vertical="top"/>
      <protection/>
    </xf>
    <xf numFmtId="49" fontId="2" fillId="31" borderId="10" xfId="0" applyNumberFormat="1" applyFont="1" applyFill="1" applyBorder="1" applyAlignment="1" applyProtection="1">
      <alignment horizontal="center" vertical="top"/>
      <protection/>
    </xf>
    <xf numFmtId="49" fontId="2" fillId="31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 wrapText="1"/>
      <protection/>
    </xf>
    <xf numFmtId="0" fontId="6" fillId="30" borderId="10" xfId="0" applyNumberFormat="1" applyFont="1" applyFill="1" applyBorder="1" applyAlignment="1" applyProtection="1">
      <alignment vertical="top"/>
      <protection/>
    </xf>
    <xf numFmtId="49" fontId="6" fillId="3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left" wrapText="1"/>
      <protection/>
    </xf>
    <xf numFmtId="0" fontId="2" fillId="31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wrapText="1"/>
      <protection/>
    </xf>
    <xf numFmtId="49" fontId="1" fillId="31" borderId="10" xfId="0" applyNumberFormat="1" applyFont="1" applyFill="1" applyBorder="1" applyAlignment="1" applyProtection="1">
      <alignment horizontal="center"/>
      <protection/>
    </xf>
    <xf numFmtId="49" fontId="2" fillId="31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horizontal="left"/>
      <protection/>
    </xf>
    <xf numFmtId="0" fontId="1" fillId="30" borderId="10" xfId="0" applyNumberFormat="1" applyFont="1" applyFill="1" applyBorder="1" applyAlignment="1" applyProtection="1">
      <alignment horizontal="left"/>
      <protection/>
    </xf>
    <xf numFmtId="0" fontId="6" fillId="3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wrapText="1"/>
      <protection/>
    </xf>
    <xf numFmtId="0" fontId="6" fillId="30" borderId="10" xfId="0" applyNumberFormat="1" applyFont="1" applyFill="1" applyBorder="1" applyAlignment="1" applyProtection="1">
      <alignment wrapText="1"/>
      <protection/>
    </xf>
    <xf numFmtId="0" fontId="2" fillId="31" borderId="10" xfId="0" applyNumberFormat="1" applyFont="1" applyFill="1" applyBorder="1" applyAlignment="1" applyProtection="1">
      <alignment/>
      <protection/>
    </xf>
    <xf numFmtId="0" fontId="6" fillId="30" borderId="10" xfId="0" applyNumberFormat="1" applyFont="1" applyFill="1" applyBorder="1" applyAlignment="1" applyProtection="1">
      <alignment/>
      <protection/>
    </xf>
    <xf numFmtId="0" fontId="1" fillId="3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69" fontId="2" fillId="31" borderId="10" xfId="0" applyNumberFormat="1" applyFont="1" applyFill="1" applyBorder="1" applyAlignment="1" applyProtection="1">
      <alignment horizontal="center"/>
      <protection/>
    </xf>
    <xf numFmtId="169" fontId="6" fillId="30" borderId="10" xfId="0" applyNumberFormat="1" applyFont="1" applyFill="1" applyBorder="1" applyAlignment="1" applyProtection="1">
      <alignment horizontal="center"/>
      <protection/>
    </xf>
    <xf numFmtId="169" fontId="1" fillId="30" borderId="10" xfId="0" applyNumberFormat="1" applyFont="1" applyFill="1" applyBorder="1" applyAlignment="1" applyProtection="1">
      <alignment horizontal="center"/>
      <protection/>
    </xf>
    <xf numFmtId="16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69" fontId="1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4" fontId="15" fillId="0" borderId="13" xfId="0" applyNumberFormat="1" applyFont="1" applyFill="1" applyBorder="1" applyAlignment="1" applyProtection="1">
      <alignment horizontal="center"/>
      <protection/>
    </xf>
    <xf numFmtId="174" fontId="16" fillId="0" borderId="13" xfId="0" applyNumberFormat="1" applyFont="1" applyFill="1" applyBorder="1" applyAlignment="1" applyProtection="1">
      <alignment horizontal="center"/>
      <protection/>
    </xf>
    <xf numFmtId="174" fontId="17" fillId="0" borderId="13" xfId="0" applyNumberFormat="1" applyFont="1" applyFill="1" applyBorder="1" applyAlignment="1" applyProtection="1">
      <alignment horizontal="center"/>
      <protection/>
    </xf>
    <xf numFmtId="174" fontId="4" fillId="0" borderId="13" xfId="0" applyNumberFormat="1" applyFont="1" applyFill="1" applyBorder="1" applyAlignment="1" applyProtection="1">
      <alignment horizontal="center"/>
      <protection/>
    </xf>
    <xf numFmtId="174" fontId="16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left"/>
      <protection/>
    </xf>
    <xf numFmtId="49" fontId="3" fillId="3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9" fontId="2" fillId="8" borderId="10" xfId="0" applyNumberFormat="1" applyFont="1" applyFill="1" applyBorder="1" applyAlignment="1" applyProtection="1">
      <alignment horizontal="center" vertical="top"/>
      <protection/>
    </xf>
    <xf numFmtId="169" fontId="2" fillId="31" borderId="10" xfId="0" applyNumberFormat="1" applyFont="1" applyFill="1" applyBorder="1" applyAlignment="1" applyProtection="1">
      <alignment horizontal="center" vertical="top"/>
      <protection/>
    </xf>
    <xf numFmtId="169" fontId="1" fillId="30" borderId="10" xfId="0" applyNumberFormat="1" applyFont="1" applyFill="1" applyBorder="1" applyAlignment="1" applyProtection="1">
      <alignment horizontal="center" vertical="top"/>
      <protection/>
    </xf>
    <xf numFmtId="169" fontId="6" fillId="30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169" fontId="3" fillId="3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1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top" wrapText="1" shrinkToFi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" fillId="8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center" vertical="top" wrapText="1"/>
      <protection/>
    </xf>
    <xf numFmtId="0" fontId="6" fillId="3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31" borderId="10" xfId="0" applyNumberFormat="1" applyFont="1" applyFill="1" applyBorder="1" applyAlignment="1" applyProtection="1">
      <alignment horizontal="center"/>
      <protection/>
    </xf>
    <xf numFmtId="175" fontId="6" fillId="30" borderId="10" xfId="0" applyNumberFormat="1" applyFont="1" applyFill="1" applyBorder="1" applyAlignment="1" applyProtection="1">
      <alignment horizontal="center"/>
      <protection/>
    </xf>
    <xf numFmtId="175" fontId="1" fillId="30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2" fillId="30" borderId="10" xfId="0" applyNumberFormat="1" applyFont="1" applyFill="1" applyBorder="1" applyAlignment="1" applyProtection="1">
      <alignment horizontal="center"/>
      <protection/>
    </xf>
    <xf numFmtId="175" fontId="2" fillId="3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0" borderId="10" xfId="0" applyNumberFormat="1" applyFont="1" applyFill="1" applyBorder="1" applyAlignment="1" applyProtection="1">
      <alignment horizontal="center"/>
      <protection/>
    </xf>
    <xf numFmtId="175" fontId="1" fillId="31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left"/>
      <protection/>
    </xf>
    <xf numFmtId="175" fontId="1" fillId="30" borderId="10" xfId="0" applyNumberFormat="1" applyFont="1" applyFill="1" applyBorder="1" applyAlignment="1" applyProtection="1">
      <alignment horizontal="left"/>
      <protection/>
    </xf>
    <xf numFmtId="169" fontId="1" fillId="32" borderId="10" xfId="0" applyNumberFormat="1" applyFont="1" applyFill="1" applyBorder="1" applyAlignment="1" applyProtection="1">
      <alignment horizontal="center" vertical="top"/>
      <protection/>
    </xf>
    <xf numFmtId="175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0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2" fontId="1" fillId="30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 vertical="top"/>
      <protection/>
    </xf>
    <xf numFmtId="174" fontId="4" fillId="33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25" fillId="33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  <protection/>
    </xf>
    <xf numFmtId="169" fontId="1" fillId="34" borderId="1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horizontal="justify" wrapText="1"/>
      <protection/>
    </xf>
    <xf numFmtId="0" fontId="17" fillId="0" borderId="18" xfId="0" applyNumberFormat="1" applyFont="1" applyFill="1" applyBorder="1" applyAlignment="1" applyProtection="1">
      <alignment horizontal="justify" wrapText="1"/>
      <protection/>
    </xf>
    <xf numFmtId="0" fontId="17" fillId="0" borderId="12" xfId="0" applyNumberFormat="1" applyFont="1" applyFill="1" applyBorder="1" applyAlignment="1" applyProtection="1">
      <alignment horizontal="justify" wrapText="1"/>
      <protection/>
    </xf>
    <xf numFmtId="0" fontId="4" fillId="0" borderId="17" xfId="0" applyNumberFormat="1" applyFont="1" applyFill="1" applyBorder="1" applyAlignment="1" applyProtection="1">
      <alignment horizontal="justify" wrapText="1"/>
      <protection/>
    </xf>
    <xf numFmtId="0" fontId="4" fillId="0" borderId="18" xfId="0" applyNumberFormat="1" applyFont="1" applyFill="1" applyBorder="1" applyAlignment="1" applyProtection="1">
      <alignment horizontal="justify" wrapText="1"/>
      <protection/>
    </xf>
    <xf numFmtId="0" fontId="4" fillId="0" borderId="12" xfId="0" applyNumberFormat="1" applyFont="1" applyFill="1" applyBorder="1" applyAlignment="1" applyProtection="1">
      <alignment horizontal="justify" wrapText="1"/>
      <protection/>
    </xf>
    <xf numFmtId="0" fontId="16" fillId="0" borderId="17" xfId="0" applyNumberFormat="1" applyFont="1" applyFill="1" applyBorder="1" applyAlignment="1" applyProtection="1">
      <alignment horizontal="justify" wrapText="1"/>
      <protection/>
    </xf>
    <xf numFmtId="0" fontId="16" fillId="0" borderId="18" xfId="0" applyNumberFormat="1" applyFont="1" applyFill="1" applyBorder="1" applyAlignment="1" applyProtection="1">
      <alignment horizontal="justify" wrapText="1"/>
      <protection/>
    </xf>
    <xf numFmtId="0" fontId="16" fillId="0" borderId="12" xfId="0" applyNumberFormat="1" applyFont="1" applyFill="1" applyBorder="1" applyAlignment="1" applyProtection="1">
      <alignment horizontal="justify" wrapText="1"/>
      <protection/>
    </xf>
    <xf numFmtId="0" fontId="15" fillId="0" borderId="17" xfId="0" applyNumberFormat="1" applyFont="1" applyFill="1" applyBorder="1" applyAlignment="1" applyProtection="1">
      <alignment horizontal="justify" wrapText="1"/>
      <protection/>
    </xf>
    <xf numFmtId="0" fontId="15" fillId="0" borderId="18" xfId="0" applyNumberFormat="1" applyFont="1" applyFill="1" applyBorder="1" applyAlignment="1" applyProtection="1">
      <alignment horizontal="justify" wrapText="1"/>
      <protection/>
    </xf>
    <xf numFmtId="0" fontId="15" fillId="0" borderId="12" xfId="0" applyNumberFormat="1" applyFont="1" applyFill="1" applyBorder="1" applyAlignment="1" applyProtection="1">
      <alignment horizontal="justify" wrapText="1"/>
      <protection/>
    </xf>
    <xf numFmtId="0" fontId="15" fillId="0" borderId="17" xfId="0" applyNumberFormat="1" applyFont="1" applyFill="1" applyBorder="1" applyAlignment="1" applyProtection="1">
      <alignment horizontal="justify" vertical="top" wrapText="1"/>
      <protection/>
    </xf>
    <xf numFmtId="0" fontId="15" fillId="0" borderId="18" xfId="0" applyNumberFormat="1" applyFont="1" applyFill="1" applyBorder="1" applyAlignment="1" applyProtection="1">
      <alignment horizontal="justify" vertical="top" wrapText="1"/>
      <protection/>
    </xf>
    <xf numFmtId="0" fontId="15" fillId="0" borderId="12" xfId="0" applyNumberFormat="1" applyFont="1" applyFill="1" applyBorder="1" applyAlignment="1" applyProtection="1">
      <alignment horizontal="justify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8;&#1072;&#1073;&#1086;&#1090;&#1072;\&#1073;&#1102;&#1076;&#1078;&#1077;&#1090;%20&#1084;&#1086;&#1081;\Documents%20and%20Settings\Admin\&#1056;&#1072;&#1073;&#1086;&#1095;&#1080;&#1081;%20&#1089;&#1090;&#1086;&#1083;\&#1044;&#1091;&#1084;&#1072;\2012\&#1086;&#1082;&#1090;&#1103;&#1073;&#1088;&#1100;\&#1088;&#1077;&#1096;.%2053%20&#1086;&#1090;%2021.09.2012%20&#1073;&#1102;&#1076;&#1078;&#1077;&#1090;%202012-2014%20&#1080;&#1079;&#1084;&#1077;&#1085;&#1077;&#1085;&#1080;&#1103;\&#1041;&#1102;&#1076;&#1078;&#1077;&#1090;%202012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iseeva\&#1086;&#1073;&#1084;&#1077;&#1085;&#1082;&#1072;\&#1070;&#1088;&#1080;&#1089;&#1090;\&#1053;&#1055;&#1040;\&#1056;&#1077;&#1096;&#1077;&#1085;&#1080;&#1103;\&#1088;&#1077;&#1096;&#1077;&#1085;&#1080;&#1103;%20&#1089;&#1086;&#1074;&#1077;&#1090;&#1072;%20%202013\&#1088;&#1077;&#1096;&#1077;&#1085;&#1080;&#1077;%2030.08.2013\&#1073;&#1102;&#1076;&#1078;&#1077;&#1090;%20296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"/>
      <sheetName val="прил.5"/>
    </sheetNames>
    <sheetDataSet>
      <sheetData sheetId="2"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116">
          <cell r="D116">
            <v>0</v>
          </cell>
        </row>
      </sheetData>
      <sheetData sheetId="3">
        <row r="27">
          <cell r="A27" t="str">
            <v>Межбюджетные трансферты бюджетам муниципальных районов из бюджетов поселений </v>
          </cell>
        </row>
        <row r="28">
          <cell r="A28" t="str">
            <v>Межбюджетные трансферты</v>
          </cell>
        </row>
        <row r="29">
          <cell r="A29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    </cell>
        </row>
        <row r="30">
          <cell r="A30" t="str">
            <v>Иные межбюджетные трансферты</v>
          </cell>
        </row>
        <row r="46">
          <cell r="A46" t="str">
            <v>Фонд оплаты труда и страховые взносы</v>
          </cell>
        </row>
        <row r="47">
          <cell r="A47" t="str">
            <v>Иные выплаты персоналу, за исключением фонда оплаты труда</v>
          </cell>
        </row>
        <row r="48">
          <cell r="A48" t="str">
            <v>Прочая закупка товаров, работ и услуг для государственных нужд</v>
          </cell>
        </row>
        <row r="49">
          <cell r="A49" t="str">
            <v>Национальная безопасность и правоохранительная деятельность</v>
          </cell>
        </row>
        <row r="52">
          <cell r="A52" t="str">
            <v>Государственная регистрация актов гражданского состояния (федеральный бюджет)</v>
          </cell>
        </row>
        <row r="53">
          <cell r="A53" t="str">
            <v>Фонд оплаты труда и страховые взносы</v>
          </cell>
        </row>
        <row r="55">
          <cell r="A55" t="str">
            <v>Прочая закупка товаров, работ и услуг для государственных нужд</v>
          </cell>
        </row>
        <row r="56">
          <cell r="A56" t="str">
            <v>Государственная регистрация актов гражданского состояния (окружной бюджет)</v>
          </cell>
        </row>
        <row r="58">
          <cell r="A58" t="str">
            <v>Прочая закупка товаров, работ и услуг для государственных нужд</v>
          </cell>
        </row>
        <row r="61">
          <cell r="A61" t="str">
    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    </cell>
        </row>
        <row r="62">
          <cell r="A62" t="str">
            <v>Прочая закупка товаров, работ и услуг для государственных нужд</v>
          </cell>
        </row>
        <row r="65">
          <cell r="A65" t="str">
            <v>Прочая закупка товаров, работ и услуг для государственных нужд</v>
          </cell>
        </row>
        <row r="67">
          <cell r="A67" t="str">
            <v>Общеэкономические вопросы</v>
          </cell>
          <cell r="B67" t="str">
            <v>04</v>
          </cell>
          <cell r="C67" t="str">
            <v>01</v>
          </cell>
        </row>
        <row r="68">
          <cell r="A68" t="str">
            <v>Региональные целевые программы</v>
          </cell>
          <cell r="B68" t="str">
            <v>04</v>
          </cell>
          <cell r="C68" t="str">
            <v>01</v>
          </cell>
        </row>
        <row r="69">
          <cell r="A69" t="str">
            <v>Программа "Содействие занятости населения"</v>
          </cell>
          <cell r="B69" t="str">
            <v>04</v>
          </cell>
          <cell r="C69" t="str">
            <v>01</v>
          </cell>
        </row>
        <row r="70">
          <cell r="A70" t="str">
            <v>Прочая закупка товаров, работ и услуг для государственных нужд</v>
          </cell>
          <cell r="B70" t="str">
            <v>04</v>
          </cell>
          <cell r="C70" t="str">
            <v>01</v>
          </cell>
        </row>
        <row r="71">
          <cell r="A71" t="str">
            <v>Дорожное хозяйство (дорожные фонды)</v>
          </cell>
        </row>
        <row r="72">
          <cell r="A72" t="str">
            <v>Дорожное хозяйство</v>
          </cell>
        </row>
        <row r="73">
          <cell r="A73" t="str">
            <v>Содержание и управление дорожным хозяйством</v>
          </cell>
        </row>
        <row r="74">
          <cell r="A74" t="str">
            <v>Капитальный ремонт, ремонт и содержание автомобильных дорог общего пользования федерального значения</v>
          </cell>
        </row>
        <row r="75">
          <cell r="A75" t="str">
            <v>Прочая закупка товаров, работ и услуг для государственных нужд</v>
          </cell>
        </row>
        <row r="76">
          <cell r="A76" t="str">
            <v>Региональные целевые программы</v>
          </cell>
        </row>
        <row r="77">
          <cell r="A77" t="str">
    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    </cell>
        </row>
        <row r="78">
          <cell r="A78" t="str">
            <v>Подпрограмма «Автомобильные дороги»</v>
          </cell>
        </row>
        <row r="79">
          <cell r="A79" t="str">
            <v>Прочая закупка товаров, работ и услуг для государственных нужд</v>
          </cell>
        </row>
        <row r="80">
          <cell r="A80" t="str">
            <v>Целевые программы муниципальных образований</v>
          </cell>
          <cell r="B80" t="str">
            <v>04</v>
          </cell>
          <cell r="C80" t="str">
            <v>09</v>
          </cell>
        </row>
        <row r="81">
          <cell r="A81" t="str">
            <v>Программа " Развитие транспортной системы Кондинского района на 2011-2013 годы</v>
          </cell>
          <cell r="B81" t="str">
            <v>04</v>
          </cell>
          <cell r="C81" t="str">
            <v>09</v>
          </cell>
        </row>
        <row r="82">
          <cell r="A82" t="str">
            <v>Подпрограмма «Автомобильные дороги»</v>
          </cell>
          <cell r="B82" t="str">
            <v>04</v>
          </cell>
          <cell r="C82" t="str">
            <v>09</v>
          </cell>
        </row>
        <row r="83">
          <cell r="A83" t="str">
            <v>Прочая закупка товаров, работ и услуг для государственных нужд</v>
          </cell>
          <cell r="B83" t="str">
            <v>04</v>
          </cell>
          <cell r="C83" t="str">
            <v>09</v>
          </cell>
        </row>
        <row r="92">
          <cell r="A92" t="str">
            <v>Целевые программы муниципальных образований</v>
          </cell>
        </row>
        <row r="93">
          <cell r="A93" t="str">
            <v>Программа " Энергосбережение и повышение энергетической эффективности в Кондинском районе на 2011-2015 годы и на перспективу до 2020 года</v>
          </cell>
        </row>
        <row r="94">
          <cell r="A94" t="str">
            <v>Прочая закупка товаров, работ и услуг для государственных нужд</v>
          </cell>
        </row>
        <row r="108">
          <cell r="A108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1">
          <cell r="A111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4">
          <cell r="A114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9">
          <cell r="A119" t="str">
            <v>Региональные целевые программы</v>
          </cell>
        </row>
        <row r="120">
          <cell r="A120" t="str">
    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    </cell>
        </row>
        <row r="121">
          <cell r="A121" t="str">
    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    </cell>
          <cell r="B121" t="str">
            <v>05</v>
          </cell>
          <cell r="C121" t="str">
            <v>02</v>
          </cell>
        </row>
        <row r="122">
          <cell r="A122" t="str">
            <v>Подготовка к зимнему периоду объектов жилищно-коммунального комплекса</v>
          </cell>
          <cell r="B122" t="str">
            <v>05</v>
          </cell>
          <cell r="C122" t="str">
            <v>02</v>
          </cell>
        </row>
        <row r="123">
          <cell r="A123" t="str">
            <v>Иные межбюджетные трансферты</v>
          </cell>
        </row>
        <row r="124">
          <cell r="A124" t="str">
            <v>Газоснабжение</v>
          </cell>
        </row>
        <row r="125">
          <cell r="A125" t="str">
            <v>Целевые программы муниципальных образований</v>
          </cell>
        </row>
        <row r="126">
          <cell r="A126" t="str">
            <v>Программа " Развитие и модернизация систем коммунальной инфрастурктуры Кондиснкого района" на 2011-2013 годы</v>
          </cell>
        </row>
        <row r="127">
          <cell r="A127" t="str">
    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    </cell>
        </row>
        <row r="128">
          <cell r="A128" t="str">
            <v>Иные межбюджетные трансферты</v>
          </cell>
        </row>
        <row r="132">
          <cell r="A132" t="str">
            <v>Прочая закупка товаров, работ и услуг для государственных нужд</v>
          </cell>
        </row>
        <row r="134">
          <cell r="A134" t="str">
            <v>Прочая закупка товаров, работ и услуг для государственных нужд</v>
          </cell>
        </row>
        <row r="136">
          <cell r="A136" t="str">
            <v>Прочая закупка товаров, работ и услуг для государственных нужд</v>
          </cell>
        </row>
        <row r="138">
          <cell r="A138" t="str">
            <v>Прочая закупка товаров, работ и услуг для государственных нужд</v>
          </cell>
        </row>
        <row r="140">
          <cell r="A140" t="str">
            <v>Прочая закупка товаров, работ и услуг для государственных нужд</v>
          </cell>
        </row>
        <row r="149">
          <cell r="A149" t="str">
            <v>Фонд оплаты труда и страховые взносы</v>
          </cell>
        </row>
        <row r="150">
          <cell r="A150" t="str">
            <v>Иные выплаты персоналу, за исключением фонда оплаты труда</v>
          </cell>
        </row>
        <row r="151">
          <cell r="A151" t="str">
            <v>Закупка товаров, работ, услуг в сфере информационно-коммуникационных технологий</v>
          </cell>
        </row>
        <row r="152">
          <cell r="A152" t="str">
            <v>Прочая закупка товаров, работ и услуг для государственных нужд</v>
          </cell>
        </row>
        <row r="153">
          <cell r="A153" t="str">
            <v>Уплата прочих налогов, сборов и иных обязательных платежей</v>
          </cell>
        </row>
        <row r="158">
          <cell r="A158" t="str">
            <v>Фонд оплаты труда и страховые взносы</v>
          </cell>
        </row>
        <row r="159">
          <cell r="A159" t="str">
            <v>Иные выплаты персоналу, за исключением фонда оплаты труда</v>
          </cell>
        </row>
        <row r="160">
          <cell r="A160" t="str">
            <v>Закупка товаров, работ, услуг в сфере информационно-коммуникационных технологий</v>
          </cell>
        </row>
        <row r="161">
          <cell r="A161" t="str">
            <v>Прочая закупка товаров, работ и услуг для государственных нужд</v>
          </cell>
        </row>
        <row r="162">
          <cell r="A162" t="str">
            <v>Уплата прочих налогов, сборов и иных обязательных платежей</v>
          </cell>
        </row>
        <row r="163">
          <cell r="A163" t="str">
            <v>Социальная политика</v>
          </cell>
          <cell r="B163" t="str">
            <v>10</v>
          </cell>
        </row>
        <row r="164">
          <cell r="A164" t="str">
            <v>Социальное обеспечение населения</v>
          </cell>
          <cell r="B164" t="str">
            <v>10</v>
          </cell>
        </row>
        <row r="165">
          <cell r="A165" t="str">
            <v>Реализация государственных функций в области социальной политики</v>
          </cell>
          <cell r="B165" t="str">
            <v>10</v>
          </cell>
        </row>
        <row r="166">
          <cell r="A166" t="str">
            <v>Мероприятия в области социальной политики</v>
          </cell>
          <cell r="B166" t="str">
            <v>10</v>
          </cell>
        </row>
        <row r="167">
          <cell r="A167" t="str">
            <v>Пособия и компенсации гражданам и иные социальные выплаты, кроме публичных нормативных обязательств</v>
          </cell>
          <cell r="B167" t="str">
            <v>10</v>
          </cell>
        </row>
        <row r="172">
          <cell r="A172" t="str">
            <v>Прочая закупка товаров, работ и услуг для государственных нужд</v>
          </cell>
        </row>
        <row r="177">
          <cell r="A177" t="str">
            <v>Прочая закупка товаров, работ и услуг для государственных нужд</v>
          </cell>
        </row>
        <row r="183">
          <cell r="A183" t="str">
            <v>Обслуживание государственного долга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5"/>
      <sheetName val="прил.6"/>
    </sheetNames>
    <sheetDataSet>
      <sheetData sheetId="2">
        <row r="159">
          <cell r="A159" t="str">
            <v>Фонд оплаты труда и страховые взносы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60" zoomScalePageLayoutView="0" workbookViewId="0" topLeftCell="A1">
      <selection activeCell="D24" sqref="D24"/>
    </sheetView>
  </sheetViews>
  <sheetFormatPr defaultColWidth="9.140625" defaultRowHeight="12.75" outlineLevelRow="1"/>
  <cols>
    <col min="1" max="1" width="60.7109375" style="1" customWidth="1"/>
    <col min="2" max="2" width="13.140625" style="1" customWidth="1"/>
    <col min="3" max="3" width="13.421875" style="1" customWidth="1"/>
    <col min="4" max="4" width="12.8515625" style="1" customWidth="1"/>
    <col min="5" max="16384" width="9.140625" style="1" customWidth="1"/>
  </cols>
  <sheetData>
    <row r="1" spans="1:3" ht="15.75">
      <c r="A1" s="72"/>
      <c r="C1" s="2" t="s">
        <v>65</v>
      </c>
    </row>
    <row r="2" spans="1:3" ht="15.75">
      <c r="A2" s="2"/>
      <c r="C2" s="2" t="s">
        <v>67</v>
      </c>
    </row>
    <row r="3" spans="1:3" ht="15.75">
      <c r="A3" s="2"/>
      <c r="C3" s="2" t="s">
        <v>417</v>
      </c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4" ht="15.75">
      <c r="A7" s="186" t="s">
        <v>374</v>
      </c>
      <c r="B7" s="186"/>
      <c r="C7" s="187"/>
      <c r="D7" s="187"/>
    </row>
    <row r="8" spans="1:4" ht="15.75">
      <c r="A8" s="188" t="s">
        <v>418</v>
      </c>
      <c r="B8" s="188"/>
      <c r="C8" s="189"/>
      <c r="D8" s="189"/>
    </row>
    <row r="9" spans="1:4" ht="15.75">
      <c r="A9" s="2"/>
      <c r="D9" s="2" t="s">
        <v>70</v>
      </c>
    </row>
    <row r="10" spans="1:4" ht="17.25" customHeight="1">
      <c r="A10" s="3"/>
      <c r="B10" s="32" t="s">
        <v>334</v>
      </c>
      <c r="C10" s="32" t="s">
        <v>395</v>
      </c>
      <c r="D10" s="32" t="s">
        <v>419</v>
      </c>
    </row>
    <row r="11" spans="1:4" ht="15.75">
      <c r="A11" s="3" t="s">
        <v>114</v>
      </c>
      <c r="B11" s="73">
        <v>4288.7</v>
      </c>
      <c r="C11" s="73">
        <v>4442.1</v>
      </c>
      <c r="D11" s="73">
        <v>4595.6</v>
      </c>
    </row>
    <row r="12" spans="1:4" ht="31.5">
      <c r="A12" s="4" t="s">
        <v>115</v>
      </c>
      <c r="B12" s="73">
        <v>28620.8</v>
      </c>
      <c r="C12" s="73">
        <v>30618.4</v>
      </c>
      <c r="D12" s="73">
        <v>29504.1</v>
      </c>
    </row>
    <row r="13" spans="1:4" ht="64.5" customHeight="1" hidden="1" outlineLevel="1">
      <c r="A13" s="4" t="s">
        <v>322</v>
      </c>
      <c r="B13" s="160"/>
      <c r="C13" s="160"/>
      <c r="D13" s="160"/>
    </row>
    <row r="14" spans="1:4" ht="31.5" hidden="1" outlineLevel="1">
      <c r="A14" s="4" t="s">
        <v>116</v>
      </c>
      <c r="B14" s="160"/>
      <c r="C14" s="160"/>
      <c r="D14" s="160"/>
    </row>
    <row r="15" spans="1:4" ht="31.5" collapsed="1">
      <c r="A15" s="4" t="s">
        <v>117</v>
      </c>
      <c r="B15" s="73">
        <v>800</v>
      </c>
      <c r="C15" s="73">
        <v>800</v>
      </c>
      <c r="D15" s="73">
        <v>396</v>
      </c>
    </row>
    <row r="16" spans="1:4" ht="82.5" customHeight="1" hidden="1" outlineLevel="1">
      <c r="A16" s="4" t="s">
        <v>117</v>
      </c>
      <c r="B16" s="73">
        <v>282</v>
      </c>
      <c r="C16" s="73">
        <v>391.6</v>
      </c>
      <c r="D16" s="73">
        <v>392.8</v>
      </c>
    </row>
    <row r="17" spans="1:4" ht="47.25" collapsed="1">
      <c r="A17" s="4" t="s">
        <v>383</v>
      </c>
      <c r="B17" s="73">
        <v>85</v>
      </c>
      <c r="C17" s="73">
        <v>85</v>
      </c>
      <c r="D17" s="73">
        <v>90</v>
      </c>
    </row>
    <row r="18" spans="1:4" ht="47.25">
      <c r="A18" s="4" t="s">
        <v>381</v>
      </c>
      <c r="B18" s="161">
        <v>798</v>
      </c>
      <c r="C18" s="161">
        <v>798</v>
      </c>
      <c r="D18" s="161">
        <v>720</v>
      </c>
    </row>
    <row r="19" spans="1:4" ht="63">
      <c r="A19" s="4" t="s">
        <v>382</v>
      </c>
      <c r="B19" s="161">
        <v>0</v>
      </c>
      <c r="C19" s="161">
        <v>0</v>
      </c>
      <c r="D19" s="161">
        <v>0</v>
      </c>
    </row>
    <row r="20" spans="1:4" ht="78.75">
      <c r="A20" s="4" t="s">
        <v>328</v>
      </c>
      <c r="B20" s="73">
        <v>7476.4</v>
      </c>
      <c r="C20" s="73">
        <v>36668.9</v>
      </c>
      <c r="D20" s="73">
        <v>12391</v>
      </c>
    </row>
    <row r="21" spans="1:4" ht="15.75">
      <c r="A21" s="4" t="s">
        <v>118</v>
      </c>
      <c r="B21" s="73">
        <f>B12+B15+B17+B18+B19+B20</f>
        <v>37780.2</v>
      </c>
      <c r="C21" s="73">
        <f>C12+C15+C17+C18+C19+C20</f>
        <v>68970.3</v>
      </c>
      <c r="D21" s="73">
        <f>D12+D15+D17+D18+D19+D20</f>
        <v>43101.1</v>
      </c>
    </row>
    <row r="22" spans="1:4" ht="15.75">
      <c r="A22" s="4" t="s">
        <v>233</v>
      </c>
      <c r="B22" s="73">
        <v>5123.4</v>
      </c>
      <c r="C22" s="73">
        <v>3466.5</v>
      </c>
      <c r="D22" s="73">
        <v>14653.9</v>
      </c>
    </row>
    <row r="23" spans="1:4" ht="15.75">
      <c r="A23" s="3" t="s">
        <v>119</v>
      </c>
      <c r="B23" s="73">
        <f>B11+B21+B22</f>
        <v>47192.299999999996</v>
      </c>
      <c r="C23" s="73">
        <f>C11+C21+C22</f>
        <v>76878.90000000001</v>
      </c>
      <c r="D23" s="73">
        <f>D11+D21+D22</f>
        <v>62350.6</v>
      </c>
    </row>
  </sheetData>
  <sheetProtection/>
  <mergeCells count="2">
    <mergeCell ref="A7:D7"/>
    <mergeCell ref="A8:D8"/>
  </mergeCells>
  <printOptions/>
  <pageMargins left="0.75" right="0.16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26.8515625" style="1" customWidth="1"/>
    <col min="5" max="5" width="18.421875" style="81" customWidth="1"/>
    <col min="6" max="6" width="13.00390625" style="1" customWidth="1"/>
    <col min="7" max="7" width="14.7109375" style="1" customWidth="1"/>
    <col min="8" max="16384" width="9.140625" style="1" customWidth="1"/>
  </cols>
  <sheetData>
    <row r="1" spans="1:5" ht="15" customHeight="1">
      <c r="A1" s="208"/>
      <c r="B1" s="208"/>
      <c r="E1" s="74" t="s">
        <v>120</v>
      </c>
    </row>
    <row r="2" spans="1:5" ht="14.25" customHeight="1">
      <c r="A2" s="208"/>
      <c r="B2" s="208"/>
      <c r="C2" s="74"/>
      <c r="E2" s="94" t="s">
        <v>67</v>
      </c>
    </row>
    <row r="3" spans="1:5" ht="19.5" customHeight="1">
      <c r="A3" s="208"/>
      <c r="B3" s="208"/>
      <c r="C3" s="74"/>
      <c r="E3" s="94" t="str">
        <f>доходы!C3</f>
        <v>от 17.11.2014 г. №  </v>
      </c>
    </row>
    <row r="4" spans="1:7" ht="40.5" customHeight="1">
      <c r="A4" s="210" t="s">
        <v>375</v>
      </c>
      <c r="B4" s="210"/>
      <c r="C4" s="210"/>
      <c r="D4" s="210"/>
      <c r="E4" s="210"/>
      <c r="F4" s="210"/>
      <c r="G4" s="210"/>
    </row>
    <row r="5" spans="1:5" ht="13.5" thickBot="1">
      <c r="A5" s="209"/>
      <c r="B5" s="209"/>
      <c r="C5" s="209"/>
      <c r="D5" s="93"/>
      <c r="E5" s="75" t="s">
        <v>70</v>
      </c>
    </row>
    <row r="6" spans="1:7" ht="13.5" thickBot="1">
      <c r="A6" s="205" t="s">
        <v>121</v>
      </c>
      <c r="B6" s="206"/>
      <c r="C6" s="207"/>
      <c r="D6" s="70" t="s">
        <v>122</v>
      </c>
      <c r="E6" s="70" t="s">
        <v>334</v>
      </c>
      <c r="F6" s="70" t="s">
        <v>395</v>
      </c>
      <c r="G6" s="70" t="s">
        <v>419</v>
      </c>
    </row>
    <row r="7" spans="1:7" ht="13.5" thickBot="1">
      <c r="A7" s="199" t="s">
        <v>123</v>
      </c>
      <c r="B7" s="200"/>
      <c r="C7" s="201"/>
      <c r="D7" s="95" t="s">
        <v>124</v>
      </c>
      <c r="E7" s="76">
        <f>E8+E48</f>
        <v>47192.3</v>
      </c>
      <c r="F7" s="76">
        <f>F8+F48</f>
        <v>76878.90000000001</v>
      </c>
      <c r="G7" s="76">
        <f>G8+G48</f>
        <v>62350.6</v>
      </c>
    </row>
    <row r="8" spans="1:7" ht="18.75" customHeight="1" thickBot="1">
      <c r="A8" s="202" t="s">
        <v>125</v>
      </c>
      <c r="B8" s="203"/>
      <c r="C8" s="204"/>
      <c r="D8" s="95" t="s">
        <v>126</v>
      </c>
      <c r="E8" s="76">
        <f>E9+E17+E25+E27+E31+E38+E41+E45+E14</f>
        <v>4288.700000000001</v>
      </c>
      <c r="F8" s="76">
        <f>F9+F17+F25+F27+F31+F38+F41+F45+F14</f>
        <v>4442.1</v>
      </c>
      <c r="G8" s="76">
        <f>G9+G17+G25+G27+G31+G38+G41+G45+G14</f>
        <v>4595.6</v>
      </c>
    </row>
    <row r="9" spans="1:7" ht="18" customHeight="1" thickBot="1">
      <c r="A9" s="196" t="s">
        <v>127</v>
      </c>
      <c r="B9" s="197"/>
      <c r="C9" s="198"/>
      <c r="D9" s="96" t="s">
        <v>128</v>
      </c>
      <c r="E9" s="77">
        <f>E10</f>
        <v>2947.4</v>
      </c>
      <c r="F9" s="77">
        <f>F10</f>
        <v>3080</v>
      </c>
      <c r="G9" s="77">
        <f aca="true" t="shared" si="0" ref="E9:G10">G10</f>
        <v>3212.4</v>
      </c>
    </row>
    <row r="10" spans="1:7" ht="13.5" thickBot="1">
      <c r="A10" s="190" t="s">
        <v>129</v>
      </c>
      <c r="B10" s="191"/>
      <c r="C10" s="192"/>
      <c r="D10" s="97" t="s">
        <v>130</v>
      </c>
      <c r="E10" s="78">
        <f t="shared" si="0"/>
        <v>2947.4</v>
      </c>
      <c r="F10" s="78">
        <f t="shared" si="0"/>
        <v>3080</v>
      </c>
      <c r="G10" s="78">
        <f t="shared" si="0"/>
        <v>3212.4</v>
      </c>
    </row>
    <row r="11" spans="1:7" ht="63.75" customHeight="1" thickBot="1">
      <c r="A11" s="193" t="s">
        <v>335</v>
      </c>
      <c r="B11" s="194"/>
      <c r="C11" s="195"/>
      <c r="D11" s="98" t="s">
        <v>336</v>
      </c>
      <c r="E11" s="79">
        <f>E12+E13</f>
        <v>2947.4</v>
      </c>
      <c r="F11" s="79">
        <f>F12+F13</f>
        <v>3080</v>
      </c>
      <c r="G11" s="79">
        <f>G12+G13</f>
        <v>3212.4</v>
      </c>
    </row>
    <row r="12" spans="1:7" ht="64.5" customHeight="1" thickBot="1">
      <c r="A12" s="193" t="s">
        <v>335</v>
      </c>
      <c r="B12" s="194"/>
      <c r="C12" s="195"/>
      <c r="D12" s="98" t="s">
        <v>336</v>
      </c>
      <c r="E12" s="79">
        <v>2947.4</v>
      </c>
      <c r="F12" s="79">
        <v>3080</v>
      </c>
      <c r="G12" s="79">
        <v>3212.4</v>
      </c>
    </row>
    <row r="13" spans="1:7" ht="67.5" customHeight="1" hidden="1" thickBot="1">
      <c r="A13" s="193" t="s">
        <v>131</v>
      </c>
      <c r="B13" s="194"/>
      <c r="C13" s="195"/>
      <c r="D13" s="98" t="s">
        <v>132</v>
      </c>
      <c r="E13" s="79">
        <v>0</v>
      </c>
      <c r="F13" s="79">
        <v>0</v>
      </c>
      <c r="G13" s="79">
        <v>0</v>
      </c>
    </row>
    <row r="14" spans="1:7" ht="14.25" customHeight="1" thickBot="1">
      <c r="A14" s="196" t="s">
        <v>133</v>
      </c>
      <c r="B14" s="197"/>
      <c r="C14" s="198"/>
      <c r="D14" s="96" t="s">
        <v>134</v>
      </c>
      <c r="E14" s="77">
        <f>E16+E15</f>
        <v>170.3</v>
      </c>
      <c r="F14" s="77">
        <f>F16+F15</f>
        <v>170.4</v>
      </c>
      <c r="G14" s="77">
        <f>G16+G15</f>
        <v>170.5</v>
      </c>
    </row>
    <row r="15" spans="1:7" ht="14.25" customHeight="1" thickBot="1">
      <c r="A15" s="231" t="s">
        <v>468</v>
      </c>
      <c r="B15" s="232"/>
      <c r="C15" s="233"/>
      <c r="D15" s="98" t="s">
        <v>469</v>
      </c>
      <c r="E15" s="79">
        <v>2.3</v>
      </c>
      <c r="F15" s="79">
        <v>2.4</v>
      </c>
      <c r="G15" s="79">
        <v>2.5</v>
      </c>
    </row>
    <row r="16" spans="1:7" ht="23.25" customHeight="1" thickBot="1">
      <c r="A16" s="193" t="s">
        <v>135</v>
      </c>
      <c r="B16" s="194"/>
      <c r="C16" s="195"/>
      <c r="D16" s="99" t="s">
        <v>284</v>
      </c>
      <c r="E16" s="79">
        <v>168</v>
      </c>
      <c r="F16" s="79">
        <v>168</v>
      </c>
      <c r="G16" s="79">
        <v>168</v>
      </c>
    </row>
    <row r="17" spans="1:7" ht="14.25" thickBot="1">
      <c r="A17" s="196" t="s">
        <v>136</v>
      </c>
      <c r="B17" s="197"/>
      <c r="C17" s="198"/>
      <c r="D17" s="96" t="s">
        <v>137</v>
      </c>
      <c r="E17" s="77">
        <f>E18+E20</f>
        <v>570.7</v>
      </c>
      <c r="F17" s="77">
        <f>F18+F20</f>
        <v>576.3</v>
      </c>
      <c r="G17" s="77">
        <f>G18+G20</f>
        <v>582.1</v>
      </c>
    </row>
    <row r="18" spans="1:7" ht="18" customHeight="1" thickBot="1">
      <c r="A18" s="190" t="s">
        <v>138</v>
      </c>
      <c r="B18" s="191"/>
      <c r="C18" s="192"/>
      <c r="D18" s="97" t="s">
        <v>139</v>
      </c>
      <c r="E18" s="79">
        <f>E19</f>
        <v>424.2</v>
      </c>
      <c r="F18" s="79">
        <f>F19</f>
        <v>428.4</v>
      </c>
      <c r="G18" s="79">
        <f>G19</f>
        <v>432.7</v>
      </c>
    </row>
    <row r="19" spans="1:7" ht="51" customHeight="1" thickBot="1">
      <c r="A19" s="193" t="s">
        <v>140</v>
      </c>
      <c r="B19" s="194"/>
      <c r="C19" s="195"/>
      <c r="D19" s="98" t="s">
        <v>141</v>
      </c>
      <c r="E19" s="79">
        <v>424.2</v>
      </c>
      <c r="F19" s="79">
        <v>428.4</v>
      </c>
      <c r="G19" s="79">
        <v>432.7</v>
      </c>
    </row>
    <row r="20" spans="1:7" ht="13.5" thickBot="1">
      <c r="A20" s="190" t="s">
        <v>142</v>
      </c>
      <c r="B20" s="191"/>
      <c r="C20" s="192"/>
      <c r="D20" s="97" t="s">
        <v>143</v>
      </c>
      <c r="E20" s="79">
        <f>E21+E23</f>
        <v>146.5</v>
      </c>
      <c r="F20" s="79">
        <f>F21+F23</f>
        <v>147.9</v>
      </c>
      <c r="G20" s="79">
        <f>G21+G23</f>
        <v>149.4</v>
      </c>
    </row>
    <row r="21" spans="1:7" ht="51" customHeight="1" hidden="1" thickBot="1">
      <c r="A21" s="193" t="s">
        <v>144</v>
      </c>
      <c r="B21" s="194"/>
      <c r="C21" s="195"/>
      <c r="D21" s="98" t="s">
        <v>145</v>
      </c>
      <c r="E21" s="79">
        <f>E22</f>
        <v>0</v>
      </c>
      <c r="F21" s="79">
        <f>F22</f>
        <v>0</v>
      </c>
      <c r="G21" s="79">
        <f>G22</f>
        <v>0</v>
      </c>
    </row>
    <row r="22" spans="1:7" ht="64.5" customHeight="1" hidden="1" thickBot="1">
      <c r="A22" s="193" t="s">
        <v>146</v>
      </c>
      <c r="B22" s="194"/>
      <c r="C22" s="195"/>
      <c r="D22" s="98" t="s">
        <v>147</v>
      </c>
      <c r="E22" s="79"/>
      <c r="F22" s="79"/>
      <c r="G22" s="79"/>
    </row>
    <row r="23" spans="1:7" ht="52.5" customHeight="1" thickBot="1">
      <c r="A23" s="193" t="s">
        <v>148</v>
      </c>
      <c r="B23" s="194"/>
      <c r="C23" s="195"/>
      <c r="D23" s="98" t="s">
        <v>149</v>
      </c>
      <c r="E23" s="79">
        <f>E24</f>
        <v>146.5</v>
      </c>
      <c r="F23" s="79">
        <f>F24</f>
        <v>147.9</v>
      </c>
      <c r="G23" s="79">
        <f>G24</f>
        <v>149.4</v>
      </c>
    </row>
    <row r="24" spans="1:7" ht="67.5" customHeight="1" thickBot="1">
      <c r="A24" s="193" t="s">
        <v>150</v>
      </c>
      <c r="B24" s="194"/>
      <c r="C24" s="195"/>
      <c r="D24" s="98" t="s">
        <v>151</v>
      </c>
      <c r="E24" s="79">
        <v>146.5</v>
      </c>
      <c r="F24" s="79">
        <v>147.9</v>
      </c>
      <c r="G24" s="79">
        <v>149.4</v>
      </c>
    </row>
    <row r="25" spans="1:7" ht="18.75" customHeight="1" thickBot="1">
      <c r="A25" s="196" t="s">
        <v>152</v>
      </c>
      <c r="B25" s="197"/>
      <c r="C25" s="198"/>
      <c r="D25" s="96" t="s">
        <v>153</v>
      </c>
      <c r="E25" s="77">
        <f>E26</f>
        <v>64.8</v>
      </c>
      <c r="F25" s="77">
        <f>F26</f>
        <v>64.8</v>
      </c>
      <c r="G25" s="77">
        <f>G26</f>
        <v>64.8</v>
      </c>
    </row>
    <row r="26" spans="1:7" ht="64.5" customHeight="1" thickBot="1">
      <c r="A26" s="193" t="s">
        <v>154</v>
      </c>
      <c r="B26" s="194"/>
      <c r="C26" s="195"/>
      <c r="D26" s="98" t="s">
        <v>155</v>
      </c>
      <c r="E26" s="79">
        <v>64.8</v>
      </c>
      <c r="F26" s="79">
        <v>64.8</v>
      </c>
      <c r="G26" s="79">
        <v>64.8</v>
      </c>
    </row>
    <row r="27" spans="1:7" ht="42" customHeight="1" hidden="1" thickBot="1">
      <c r="A27" s="196" t="s">
        <v>156</v>
      </c>
      <c r="B27" s="197"/>
      <c r="C27" s="198"/>
      <c r="D27" s="100" t="s">
        <v>157</v>
      </c>
      <c r="E27" s="80">
        <f aca="true" t="shared" si="1" ref="E27:G29">E28</f>
        <v>0</v>
      </c>
      <c r="F27" s="80">
        <f t="shared" si="1"/>
        <v>0</v>
      </c>
      <c r="G27" s="80">
        <f t="shared" si="1"/>
        <v>0</v>
      </c>
    </row>
    <row r="28" spans="1:7" ht="13.5" hidden="1" thickBot="1">
      <c r="A28" s="190" t="s">
        <v>158</v>
      </c>
      <c r="B28" s="191"/>
      <c r="C28" s="192"/>
      <c r="D28" s="97" t="s">
        <v>159</v>
      </c>
      <c r="E28" s="78">
        <f t="shared" si="1"/>
        <v>0</v>
      </c>
      <c r="F28" s="78">
        <f t="shared" si="1"/>
        <v>0</v>
      </c>
      <c r="G28" s="78">
        <f t="shared" si="1"/>
        <v>0</v>
      </c>
    </row>
    <row r="29" spans="1:7" ht="24.75" customHeight="1" hidden="1" thickBot="1">
      <c r="A29" s="193" t="s">
        <v>161</v>
      </c>
      <c r="B29" s="194"/>
      <c r="C29" s="195"/>
      <c r="D29" s="98" t="s">
        <v>160</v>
      </c>
      <c r="E29" s="79">
        <f t="shared" si="1"/>
        <v>0</v>
      </c>
      <c r="F29" s="79">
        <f t="shared" si="1"/>
        <v>0</v>
      </c>
      <c r="G29" s="79">
        <f t="shared" si="1"/>
        <v>0</v>
      </c>
    </row>
    <row r="30" spans="1:7" ht="44.25" customHeight="1" hidden="1" thickBot="1">
      <c r="A30" s="193" t="s">
        <v>161</v>
      </c>
      <c r="B30" s="194"/>
      <c r="C30" s="195"/>
      <c r="D30" s="98" t="s">
        <v>285</v>
      </c>
      <c r="E30" s="79"/>
      <c r="F30" s="79"/>
      <c r="G30" s="79"/>
    </row>
    <row r="31" spans="1:7" ht="58.5" customHeight="1" thickBot="1">
      <c r="A31" s="196" t="s">
        <v>162</v>
      </c>
      <c r="B31" s="197"/>
      <c r="C31" s="198"/>
      <c r="D31" s="96" t="s">
        <v>163</v>
      </c>
      <c r="E31" s="77">
        <f>E32+E35</f>
        <v>325.5</v>
      </c>
      <c r="F31" s="77">
        <f>F32+F35</f>
        <v>340.1</v>
      </c>
      <c r="G31" s="77">
        <f>G32+G35</f>
        <v>354.8</v>
      </c>
    </row>
    <row r="32" spans="1:7" ht="88.5" customHeight="1" thickBot="1">
      <c r="A32" s="190" t="s">
        <v>164</v>
      </c>
      <c r="B32" s="191"/>
      <c r="C32" s="192"/>
      <c r="D32" s="97" t="s">
        <v>165</v>
      </c>
      <c r="E32" s="78">
        <f aca="true" t="shared" si="2" ref="E32:G33">E33</f>
        <v>0</v>
      </c>
      <c r="F32" s="78">
        <f t="shared" si="2"/>
        <v>0</v>
      </c>
      <c r="G32" s="78">
        <f t="shared" si="2"/>
        <v>0</v>
      </c>
    </row>
    <row r="33" spans="1:7" ht="69" customHeight="1" thickBot="1">
      <c r="A33" s="193" t="s">
        <v>166</v>
      </c>
      <c r="B33" s="194"/>
      <c r="C33" s="195"/>
      <c r="D33" s="98" t="s">
        <v>167</v>
      </c>
      <c r="E33" s="79">
        <f t="shared" si="2"/>
        <v>0</v>
      </c>
      <c r="F33" s="79">
        <f t="shared" si="2"/>
        <v>0</v>
      </c>
      <c r="G33" s="79">
        <f t="shared" si="2"/>
        <v>0</v>
      </c>
    </row>
    <row r="34" spans="1:7" ht="77.25" customHeight="1" thickBot="1">
      <c r="A34" s="193" t="s">
        <v>168</v>
      </c>
      <c r="B34" s="194"/>
      <c r="C34" s="195"/>
      <c r="D34" s="98" t="s">
        <v>287</v>
      </c>
      <c r="E34" s="79">
        <v>0</v>
      </c>
      <c r="F34" s="79">
        <v>0</v>
      </c>
      <c r="G34" s="79">
        <v>0</v>
      </c>
    </row>
    <row r="35" spans="1:7" ht="66" customHeight="1" thickBot="1">
      <c r="A35" s="190" t="s">
        <v>169</v>
      </c>
      <c r="B35" s="191"/>
      <c r="C35" s="192"/>
      <c r="D35" s="97" t="s">
        <v>170</v>
      </c>
      <c r="E35" s="78">
        <f aca="true" t="shared" si="3" ref="E35:G36">E36</f>
        <v>325.5</v>
      </c>
      <c r="F35" s="78">
        <f t="shared" si="3"/>
        <v>340.1</v>
      </c>
      <c r="G35" s="78">
        <f t="shared" si="3"/>
        <v>354.8</v>
      </c>
    </row>
    <row r="36" spans="1:7" ht="63.75" customHeight="1" thickBot="1">
      <c r="A36" s="193" t="s">
        <v>171</v>
      </c>
      <c r="B36" s="194"/>
      <c r="C36" s="195"/>
      <c r="D36" s="98" t="s">
        <v>172</v>
      </c>
      <c r="E36" s="79">
        <f t="shared" si="3"/>
        <v>325.5</v>
      </c>
      <c r="F36" s="79">
        <f t="shared" si="3"/>
        <v>340.1</v>
      </c>
      <c r="G36" s="79">
        <f t="shared" si="3"/>
        <v>354.8</v>
      </c>
    </row>
    <row r="37" spans="1:7" ht="51.75" customHeight="1" thickBot="1">
      <c r="A37" s="193" t="s">
        <v>173</v>
      </c>
      <c r="B37" s="194"/>
      <c r="C37" s="195"/>
      <c r="D37" s="98" t="s">
        <v>174</v>
      </c>
      <c r="E37" s="79">
        <v>325.5</v>
      </c>
      <c r="F37" s="79">
        <v>340.1</v>
      </c>
      <c r="G37" s="79">
        <v>354.8</v>
      </c>
    </row>
    <row r="38" spans="1:7" ht="29.25" customHeight="1" thickBot="1">
      <c r="A38" s="196" t="s">
        <v>175</v>
      </c>
      <c r="B38" s="197"/>
      <c r="C38" s="198"/>
      <c r="D38" s="96" t="s">
        <v>176</v>
      </c>
      <c r="E38" s="77">
        <f aca="true" t="shared" si="4" ref="E38:G39">E39</f>
        <v>210</v>
      </c>
      <c r="F38" s="77">
        <f t="shared" si="4"/>
        <v>210.5</v>
      </c>
      <c r="G38" s="77">
        <f t="shared" si="4"/>
        <v>211</v>
      </c>
    </row>
    <row r="39" spans="1:7" ht="24.75" customHeight="1" thickBot="1">
      <c r="A39" s="193" t="s">
        <v>177</v>
      </c>
      <c r="B39" s="194"/>
      <c r="C39" s="195"/>
      <c r="D39" s="98" t="s">
        <v>289</v>
      </c>
      <c r="E39" s="79">
        <f t="shared" si="4"/>
        <v>210</v>
      </c>
      <c r="F39" s="79">
        <f t="shared" si="4"/>
        <v>210.5</v>
      </c>
      <c r="G39" s="79">
        <f t="shared" si="4"/>
        <v>211</v>
      </c>
    </row>
    <row r="40" spans="1:7" ht="42" customHeight="1" thickBot="1">
      <c r="A40" s="193" t="s">
        <v>178</v>
      </c>
      <c r="B40" s="194"/>
      <c r="C40" s="195"/>
      <c r="D40" s="98" t="s">
        <v>288</v>
      </c>
      <c r="E40" s="79">
        <v>210</v>
      </c>
      <c r="F40" s="79">
        <v>210.5</v>
      </c>
      <c r="G40" s="79">
        <v>211</v>
      </c>
    </row>
    <row r="41" spans="1:7" ht="38.25" customHeight="1" thickBot="1">
      <c r="A41" s="196" t="s">
        <v>179</v>
      </c>
      <c r="B41" s="197"/>
      <c r="C41" s="198"/>
      <c r="D41" s="96" t="s">
        <v>180</v>
      </c>
      <c r="E41" s="77">
        <f aca="true" t="shared" si="5" ref="E41:G43">E42</f>
        <v>0</v>
      </c>
      <c r="F41" s="77">
        <f t="shared" si="5"/>
        <v>0</v>
      </c>
      <c r="G41" s="77">
        <f t="shared" si="5"/>
        <v>0</v>
      </c>
    </row>
    <row r="42" spans="1:7" ht="53.25" customHeight="1" thickBot="1">
      <c r="A42" s="190" t="s">
        <v>181</v>
      </c>
      <c r="B42" s="191"/>
      <c r="C42" s="192"/>
      <c r="D42" s="97" t="s">
        <v>182</v>
      </c>
      <c r="E42" s="78">
        <f t="shared" si="5"/>
        <v>0</v>
      </c>
      <c r="F42" s="78">
        <f t="shared" si="5"/>
        <v>0</v>
      </c>
      <c r="G42" s="78">
        <f t="shared" si="5"/>
        <v>0</v>
      </c>
    </row>
    <row r="43" spans="1:7" ht="41.25" customHeight="1" thickBot="1">
      <c r="A43" s="193" t="s">
        <v>183</v>
      </c>
      <c r="B43" s="194"/>
      <c r="C43" s="195"/>
      <c r="D43" s="98" t="s">
        <v>184</v>
      </c>
      <c r="E43" s="79">
        <f t="shared" si="5"/>
        <v>0</v>
      </c>
      <c r="F43" s="79">
        <f t="shared" si="5"/>
        <v>0</v>
      </c>
      <c r="G43" s="79">
        <f t="shared" si="5"/>
        <v>0</v>
      </c>
    </row>
    <row r="44" spans="1:7" ht="51.75" customHeight="1" thickBot="1">
      <c r="A44" s="193" t="s">
        <v>185</v>
      </c>
      <c r="B44" s="194"/>
      <c r="C44" s="195"/>
      <c r="D44" s="98" t="s">
        <v>413</v>
      </c>
      <c r="E44" s="79"/>
      <c r="F44" s="79"/>
      <c r="G44" s="79"/>
    </row>
    <row r="45" spans="1:7" ht="29.25" customHeight="1" hidden="1" thickBot="1">
      <c r="A45" s="196" t="s">
        <v>186</v>
      </c>
      <c r="B45" s="197"/>
      <c r="C45" s="198"/>
      <c r="D45" s="100" t="s">
        <v>187</v>
      </c>
      <c r="E45" s="80">
        <f aca="true" t="shared" si="6" ref="E45:G46">E46</f>
        <v>0</v>
      </c>
      <c r="F45" s="80">
        <f t="shared" si="6"/>
        <v>0</v>
      </c>
      <c r="G45" s="80">
        <f t="shared" si="6"/>
        <v>0</v>
      </c>
    </row>
    <row r="46" spans="1:7" ht="24.75" customHeight="1" hidden="1" thickBot="1">
      <c r="A46" s="190" t="s">
        <v>188</v>
      </c>
      <c r="B46" s="191"/>
      <c r="C46" s="192"/>
      <c r="D46" s="97" t="s">
        <v>189</v>
      </c>
      <c r="E46" s="78">
        <f t="shared" si="6"/>
        <v>0</v>
      </c>
      <c r="F46" s="78">
        <f t="shared" si="6"/>
        <v>0</v>
      </c>
      <c r="G46" s="78">
        <f t="shared" si="6"/>
        <v>0</v>
      </c>
    </row>
    <row r="47" spans="1:7" ht="51" customHeight="1" hidden="1" thickBot="1">
      <c r="A47" s="193" t="s">
        <v>190</v>
      </c>
      <c r="B47" s="194"/>
      <c r="C47" s="195"/>
      <c r="D47" s="98" t="s">
        <v>191</v>
      </c>
      <c r="E47" s="79"/>
      <c r="F47" s="79"/>
      <c r="G47" s="79"/>
    </row>
    <row r="48" spans="1:7" ht="18" customHeight="1" thickBot="1">
      <c r="A48" s="199" t="s">
        <v>192</v>
      </c>
      <c r="B48" s="200"/>
      <c r="C48" s="201"/>
      <c r="D48" s="95" t="s">
        <v>193</v>
      </c>
      <c r="E48" s="76">
        <f>E49+E65</f>
        <v>42903.6</v>
      </c>
      <c r="F48" s="76">
        <f>F49+F65</f>
        <v>72436.8</v>
      </c>
      <c r="G48" s="76">
        <f>G49+G65</f>
        <v>57755</v>
      </c>
    </row>
    <row r="49" spans="1:7" ht="41.25" customHeight="1" thickBot="1">
      <c r="A49" s="199" t="s">
        <v>194</v>
      </c>
      <c r="B49" s="200"/>
      <c r="C49" s="201"/>
      <c r="D49" s="95" t="s">
        <v>195</v>
      </c>
      <c r="E49" s="76">
        <f>E50+E57+E62</f>
        <v>42903.6</v>
      </c>
      <c r="F49" s="76">
        <f>F50+F57+F62</f>
        <v>72436.8</v>
      </c>
      <c r="G49" s="76">
        <f>G50+G57+G62</f>
        <v>57755</v>
      </c>
    </row>
    <row r="50" spans="1:7" ht="26.25" customHeight="1" thickBot="1">
      <c r="A50" s="196" t="s">
        <v>196</v>
      </c>
      <c r="B50" s="197"/>
      <c r="C50" s="198"/>
      <c r="D50" s="96" t="s">
        <v>197</v>
      </c>
      <c r="E50" s="77">
        <f>E51+E54</f>
        <v>28620.8</v>
      </c>
      <c r="F50" s="77">
        <f>F51+F54</f>
        <v>30618.4</v>
      </c>
      <c r="G50" s="77">
        <f>G51+G54</f>
        <v>29504.1</v>
      </c>
    </row>
    <row r="51" spans="1:7" ht="25.5" customHeight="1" thickBot="1">
      <c r="A51" s="190" t="s">
        <v>198</v>
      </c>
      <c r="B51" s="191"/>
      <c r="C51" s="192"/>
      <c r="D51" s="97" t="s">
        <v>199</v>
      </c>
      <c r="E51" s="78">
        <f>E52+E53</f>
        <v>28620.8</v>
      </c>
      <c r="F51" s="78">
        <f>F52+F53</f>
        <v>30618.4</v>
      </c>
      <c r="G51" s="78">
        <f>G52+G53</f>
        <v>29504.1</v>
      </c>
    </row>
    <row r="52" spans="1:7" ht="29.25" customHeight="1" thickBot="1">
      <c r="A52" s="193" t="s">
        <v>200</v>
      </c>
      <c r="B52" s="194"/>
      <c r="C52" s="195"/>
      <c r="D52" s="98" t="s">
        <v>201</v>
      </c>
      <c r="E52" s="175">
        <v>28620.8</v>
      </c>
      <c r="F52" s="175">
        <v>30618.4</v>
      </c>
      <c r="G52" s="175">
        <v>29504.1</v>
      </c>
    </row>
    <row r="53" spans="1:7" ht="29.25" customHeight="1" thickBot="1">
      <c r="A53" s="193" t="s">
        <v>202</v>
      </c>
      <c r="B53" s="194"/>
      <c r="C53" s="195"/>
      <c r="D53" s="98" t="s">
        <v>414</v>
      </c>
      <c r="E53" s="175">
        <v>0</v>
      </c>
      <c r="F53" s="175">
        <v>0</v>
      </c>
      <c r="G53" s="175">
        <v>0</v>
      </c>
    </row>
    <row r="54" spans="1:7" ht="27.75" customHeight="1" thickBot="1">
      <c r="A54" s="196" t="s">
        <v>316</v>
      </c>
      <c r="B54" s="197"/>
      <c r="C54" s="198"/>
      <c r="D54" s="96" t="s">
        <v>317</v>
      </c>
      <c r="E54" s="78">
        <f>E56</f>
        <v>0</v>
      </c>
      <c r="F54" s="78">
        <f>F56</f>
        <v>0</v>
      </c>
      <c r="G54" s="78">
        <f>G56</f>
        <v>0</v>
      </c>
    </row>
    <row r="55" spans="1:7" ht="17.25" customHeight="1" thickBot="1">
      <c r="A55" s="190" t="s">
        <v>318</v>
      </c>
      <c r="B55" s="191"/>
      <c r="C55" s="192"/>
      <c r="D55" s="97" t="s">
        <v>319</v>
      </c>
      <c r="E55" s="78">
        <f>E56</f>
        <v>0</v>
      </c>
      <c r="F55" s="78">
        <f>F56</f>
        <v>0</v>
      </c>
      <c r="G55" s="78">
        <f>G56</f>
        <v>0</v>
      </c>
    </row>
    <row r="56" spans="1:7" ht="18" customHeight="1" thickBot="1">
      <c r="A56" s="193" t="s">
        <v>320</v>
      </c>
      <c r="B56" s="194"/>
      <c r="C56" s="195"/>
      <c r="D56" s="98" t="s">
        <v>321</v>
      </c>
      <c r="E56" s="79"/>
      <c r="F56" s="79">
        <v>0</v>
      </c>
      <c r="G56" s="79">
        <v>0</v>
      </c>
    </row>
    <row r="57" spans="1:7" ht="38.25" customHeight="1" thickBot="1">
      <c r="A57" s="196" t="s">
        <v>203</v>
      </c>
      <c r="B57" s="197"/>
      <c r="C57" s="198"/>
      <c r="D57" s="96" t="s">
        <v>204</v>
      </c>
      <c r="E57" s="77">
        <f>E58+E60</f>
        <v>885</v>
      </c>
      <c r="F57" s="77">
        <f>F58+F60</f>
        <v>885</v>
      </c>
      <c r="G57" s="77">
        <f>G58+G60</f>
        <v>486</v>
      </c>
    </row>
    <row r="58" spans="1:7" ht="27" customHeight="1" thickBot="1">
      <c r="A58" s="190" t="s">
        <v>205</v>
      </c>
      <c r="B58" s="191"/>
      <c r="C58" s="192"/>
      <c r="D58" s="97" t="s">
        <v>206</v>
      </c>
      <c r="E58" s="78">
        <f>E59</f>
        <v>85</v>
      </c>
      <c r="F58" s="78">
        <f>F59</f>
        <v>85</v>
      </c>
      <c r="G58" s="78">
        <f>G59</f>
        <v>90</v>
      </c>
    </row>
    <row r="59" spans="1:7" ht="38.25" customHeight="1" thickBot="1">
      <c r="A59" s="193" t="s">
        <v>207</v>
      </c>
      <c r="B59" s="194"/>
      <c r="C59" s="195"/>
      <c r="D59" s="98" t="s">
        <v>208</v>
      </c>
      <c r="E59" s="79">
        <v>85</v>
      </c>
      <c r="F59" s="79">
        <v>85</v>
      </c>
      <c r="G59" s="79">
        <v>90</v>
      </c>
    </row>
    <row r="60" spans="1:7" ht="36.75" customHeight="1" thickBot="1">
      <c r="A60" s="190" t="s">
        <v>209</v>
      </c>
      <c r="B60" s="191"/>
      <c r="C60" s="192"/>
      <c r="D60" s="97" t="s">
        <v>210</v>
      </c>
      <c r="E60" s="78">
        <f>E61</f>
        <v>800</v>
      </c>
      <c r="F60" s="78">
        <f>F61</f>
        <v>800</v>
      </c>
      <c r="G60" s="78">
        <f>G61</f>
        <v>396</v>
      </c>
    </row>
    <row r="61" spans="1:7" ht="42" customHeight="1" thickBot="1">
      <c r="A61" s="193" t="s">
        <v>211</v>
      </c>
      <c r="B61" s="194"/>
      <c r="C61" s="195"/>
      <c r="D61" s="98" t="s">
        <v>212</v>
      </c>
      <c r="E61" s="79">
        <v>800</v>
      </c>
      <c r="F61" s="79">
        <v>800</v>
      </c>
      <c r="G61" s="79">
        <v>396</v>
      </c>
    </row>
    <row r="62" spans="1:7" ht="18.75" customHeight="1" thickBot="1">
      <c r="A62" s="196" t="s">
        <v>0</v>
      </c>
      <c r="B62" s="197"/>
      <c r="C62" s="198"/>
      <c r="D62" s="96" t="s">
        <v>213</v>
      </c>
      <c r="E62" s="77">
        <f aca="true" t="shared" si="7" ref="E62:G63">E63</f>
        <v>13397.8</v>
      </c>
      <c r="F62" s="77">
        <f t="shared" si="7"/>
        <v>40933.4</v>
      </c>
      <c r="G62" s="77">
        <f t="shared" si="7"/>
        <v>27764.9</v>
      </c>
    </row>
    <row r="63" spans="1:7" ht="27" customHeight="1" thickBot="1">
      <c r="A63" s="190" t="s">
        <v>214</v>
      </c>
      <c r="B63" s="191"/>
      <c r="C63" s="192"/>
      <c r="D63" s="97" t="s">
        <v>215</v>
      </c>
      <c r="E63" s="78">
        <f>E64</f>
        <v>13397.8</v>
      </c>
      <c r="F63" s="78">
        <f t="shared" si="7"/>
        <v>40933.4</v>
      </c>
      <c r="G63" s="78">
        <f t="shared" si="7"/>
        <v>27764.9</v>
      </c>
    </row>
    <row r="64" spans="1:7" ht="30.75" customHeight="1" thickBot="1">
      <c r="A64" s="193" t="s">
        <v>216</v>
      </c>
      <c r="B64" s="194"/>
      <c r="C64" s="195"/>
      <c r="D64" s="98" t="s">
        <v>217</v>
      </c>
      <c r="E64" s="79">
        <v>13397.8</v>
      </c>
      <c r="F64" s="79">
        <v>40933.4</v>
      </c>
      <c r="G64" s="79">
        <v>27764.9</v>
      </c>
    </row>
    <row r="65" spans="1:5" ht="18" customHeight="1" hidden="1" thickBot="1">
      <c r="A65" s="196" t="s">
        <v>218</v>
      </c>
      <c r="B65" s="197"/>
      <c r="C65" s="198"/>
      <c r="D65" s="96" t="s">
        <v>219</v>
      </c>
      <c r="E65" s="77">
        <f>E66</f>
        <v>0</v>
      </c>
    </row>
    <row r="66" spans="1:5" ht="29.25" customHeight="1" hidden="1" thickBot="1">
      <c r="A66" s="193" t="s">
        <v>220</v>
      </c>
      <c r="B66" s="194"/>
      <c r="C66" s="195"/>
      <c r="D66" s="98" t="s">
        <v>221</v>
      </c>
      <c r="E66" s="79"/>
    </row>
  </sheetData>
  <sheetProtection/>
  <mergeCells count="65">
    <mergeCell ref="A16:C16"/>
    <mergeCell ref="A6:C6"/>
    <mergeCell ref="A7:C7"/>
    <mergeCell ref="A1:A3"/>
    <mergeCell ref="B1:B3"/>
    <mergeCell ref="A5:C5"/>
    <mergeCell ref="A4:G4"/>
    <mergeCell ref="A15:C15"/>
    <mergeCell ref="A26:C26"/>
    <mergeCell ref="A19:C19"/>
    <mergeCell ref="A20:C20"/>
    <mergeCell ref="A8:C8"/>
    <mergeCell ref="A9:C9"/>
    <mergeCell ref="A10:C10"/>
    <mergeCell ref="A11:C11"/>
    <mergeCell ref="A12:C12"/>
    <mergeCell ref="A13:C13"/>
    <mergeCell ref="A14:C14"/>
    <mergeCell ref="A36:C36"/>
    <mergeCell ref="A17:C17"/>
    <mergeCell ref="A18:C18"/>
    <mergeCell ref="A31:C31"/>
    <mergeCell ref="A32:C32"/>
    <mergeCell ref="A21:C21"/>
    <mergeCell ref="A22:C22"/>
    <mergeCell ref="A23:C23"/>
    <mergeCell ref="A24:C24"/>
    <mergeCell ref="A25:C25"/>
    <mergeCell ref="A51:C51"/>
    <mergeCell ref="A39:C39"/>
    <mergeCell ref="A40:C40"/>
    <mergeCell ref="A27:C27"/>
    <mergeCell ref="A28:C28"/>
    <mergeCell ref="A29:C29"/>
    <mergeCell ref="A30:C30"/>
    <mergeCell ref="A33:C33"/>
    <mergeCell ref="A34:C34"/>
    <mergeCell ref="A35:C35"/>
    <mergeCell ref="A52:C52"/>
    <mergeCell ref="A54:C54"/>
    <mergeCell ref="A37:C37"/>
    <mergeCell ref="A38:C38"/>
    <mergeCell ref="A45:C45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53:C53"/>
    <mergeCell ref="A66:C66"/>
    <mergeCell ref="A61:C61"/>
    <mergeCell ref="A62:C62"/>
    <mergeCell ref="A63:C63"/>
    <mergeCell ref="A64:C64"/>
    <mergeCell ref="A55:C55"/>
    <mergeCell ref="A58:C58"/>
    <mergeCell ref="A59:C59"/>
    <mergeCell ref="A57:C57"/>
    <mergeCell ref="A60:C60"/>
    <mergeCell ref="A65:C65"/>
    <mergeCell ref="A56:C56"/>
  </mergeCells>
  <printOptions/>
  <pageMargins left="0.75" right="0.16" top="0.5" bottom="0.5" header="0.5" footer="0.5"/>
  <pageSetup fitToHeight="3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7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53.57421875" style="1" customWidth="1"/>
    <col min="4" max="16384" width="9.140625" style="1" customWidth="1"/>
  </cols>
  <sheetData>
    <row r="2" spans="1:3" ht="12.75">
      <c r="A2" s="102"/>
      <c r="B2" s="102"/>
      <c r="C2" s="103" t="s">
        <v>236</v>
      </c>
    </row>
    <row r="3" spans="1:3" ht="12.75">
      <c r="A3" s="102"/>
      <c r="B3" s="102"/>
      <c r="C3" s="103" t="s">
        <v>237</v>
      </c>
    </row>
    <row r="4" spans="1:3" ht="12.75">
      <c r="A4" s="102"/>
      <c r="B4" s="102"/>
      <c r="C4" s="103" t="str">
        <f>доходы!C3</f>
        <v>от 17.11.2014 г. №  </v>
      </c>
    </row>
    <row r="5" spans="1:3" ht="12.75">
      <c r="A5" s="102"/>
      <c r="B5" s="102"/>
      <c r="C5" s="102"/>
    </row>
    <row r="6" spans="1:3" ht="12.75">
      <c r="A6" s="213" t="s">
        <v>376</v>
      </c>
      <c r="B6" s="213"/>
      <c r="C6" s="213"/>
    </row>
    <row r="7" spans="1:3" ht="24.75" customHeight="1">
      <c r="A7" s="214"/>
      <c r="B7" s="214"/>
      <c r="C7" s="214"/>
    </row>
    <row r="8" spans="1:3" ht="12.75">
      <c r="A8" s="102"/>
      <c r="B8" s="102"/>
      <c r="C8" s="102"/>
    </row>
    <row r="9" spans="1:3" ht="27" customHeight="1">
      <c r="A9" s="215" t="s">
        <v>238</v>
      </c>
      <c r="B9" s="215"/>
      <c r="C9" s="105" t="s">
        <v>334</v>
      </c>
    </row>
    <row r="10" spans="1:3" ht="65.25" customHeight="1">
      <c r="A10" s="104" t="s">
        <v>239</v>
      </c>
      <c r="B10" s="104" t="s">
        <v>385</v>
      </c>
      <c r="C10" s="104" t="s">
        <v>384</v>
      </c>
    </row>
    <row r="11" spans="1:3" ht="12.75">
      <c r="A11" s="106">
        <v>1</v>
      </c>
      <c r="B11" s="106">
        <v>2</v>
      </c>
      <c r="C11" s="106">
        <v>3</v>
      </c>
    </row>
    <row r="12" spans="1:3" ht="12.75">
      <c r="A12" s="107">
        <v>650</v>
      </c>
      <c r="B12" s="216" t="s">
        <v>377</v>
      </c>
      <c r="C12" s="217"/>
    </row>
    <row r="13" spans="1:3" ht="53.25" customHeight="1">
      <c r="A13" s="108">
        <v>650</v>
      </c>
      <c r="B13" s="109" t="s">
        <v>333</v>
      </c>
      <c r="C13" s="110" t="s">
        <v>240</v>
      </c>
    </row>
    <row r="14" spans="1:3" ht="48">
      <c r="A14" s="177" t="s">
        <v>278</v>
      </c>
      <c r="B14" s="178" t="s">
        <v>400</v>
      </c>
      <c r="C14" s="179" t="s">
        <v>240</v>
      </c>
    </row>
    <row r="15" spans="1:3" ht="46.5" customHeight="1">
      <c r="A15" s="177" t="s">
        <v>278</v>
      </c>
      <c r="B15" s="178" t="s">
        <v>401</v>
      </c>
      <c r="C15" s="179" t="s">
        <v>240</v>
      </c>
    </row>
    <row r="16" spans="1:3" ht="48">
      <c r="A16" s="177" t="s">
        <v>278</v>
      </c>
      <c r="B16" s="178" t="s">
        <v>402</v>
      </c>
      <c r="C16" s="179" t="s">
        <v>240</v>
      </c>
    </row>
    <row r="17" spans="1:3" ht="24.75" customHeight="1">
      <c r="A17" s="177" t="s">
        <v>278</v>
      </c>
      <c r="B17" s="178" t="s">
        <v>403</v>
      </c>
      <c r="C17" s="179" t="s">
        <v>240</v>
      </c>
    </row>
    <row r="18" spans="1:3" ht="45">
      <c r="A18" s="108">
        <v>650</v>
      </c>
      <c r="B18" s="121" t="s">
        <v>315</v>
      </c>
      <c r="C18" s="112" t="s">
        <v>314</v>
      </c>
    </row>
    <row r="19" spans="1:3" ht="45">
      <c r="A19" s="108" t="s">
        <v>278</v>
      </c>
      <c r="B19" s="109" t="s">
        <v>241</v>
      </c>
      <c r="C19" s="111" t="s">
        <v>242</v>
      </c>
    </row>
    <row r="20" spans="1:3" ht="22.5">
      <c r="A20" s="108">
        <v>650</v>
      </c>
      <c r="B20" s="122" t="s">
        <v>277</v>
      </c>
      <c r="C20" s="112" t="s">
        <v>276</v>
      </c>
    </row>
    <row r="21" spans="1:3" ht="12.75" customHeight="1">
      <c r="A21" s="108" t="s">
        <v>278</v>
      </c>
      <c r="B21" s="122" t="s">
        <v>410</v>
      </c>
      <c r="C21" s="182" t="s">
        <v>411</v>
      </c>
    </row>
    <row r="22" spans="1:3" ht="33.75">
      <c r="A22" s="108" t="s">
        <v>278</v>
      </c>
      <c r="B22" s="123" t="s">
        <v>279</v>
      </c>
      <c r="C22" s="112" t="s">
        <v>280</v>
      </c>
    </row>
    <row r="23" spans="1:3" ht="22.5">
      <c r="A23" s="108">
        <v>650</v>
      </c>
      <c r="B23" s="124" t="s">
        <v>243</v>
      </c>
      <c r="C23" s="112" t="s">
        <v>244</v>
      </c>
    </row>
    <row r="24" spans="1:3" ht="12.75">
      <c r="A24" s="108">
        <v>650</v>
      </c>
      <c r="B24" s="109" t="s">
        <v>245</v>
      </c>
      <c r="C24" s="110" t="s">
        <v>246</v>
      </c>
    </row>
    <row r="25" spans="1:3" ht="12.75">
      <c r="A25" s="108">
        <v>650</v>
      </c>
      <c r="B25" s="109" t="s">
        <v>247</v>
      </c>
      <c r="C25" s="113" t="s">
        <v>248</v>
      </c>
    </row>
    <row r="26" spans="1:3" ht="22.5">
      <c r="A26" s="108">
        <v>650</v>
      </c>
      <c r="B26" s="122" t="s">
        <v>249</v>
      </c>
      <c r="C26" s="112" t="s">
        <v>200</v>
      </c>
    </row>
    <row r="27" spans="1:3" ht="22.5">
      <c r="A27" s="108">
        <v>650</v>
      </c>
      <c r="B27" s="124" t="s">
        <v>252</v>
      </c>
      <c r="C27" s="112" t="s">
        <v>202</v>
      </c>
    </row>
    <row r="28" spans="1:3" ht="12.75">
      <c r="A28" s="122">
        <v>650</v>
      </c>
      <c r="B28" s="122" t="s">
        <v>332</v>
      </c>
      <c r="C28" s="131" t="s">
        <v>320</v>
      </c>
    </row>
    <row r="29" spans="1:3" ht="22.5">
      <c r="A29" s="128">
        <v>650</v>
      </c>
      <c r="B29" s="129" t="s">
        <v>250</v>
      </c>
      <c r="C29" s="130" t="s">
        <v>207</v>
      </c>
    </row>
    <row r="30" spans="1:3" ht="19.5" customHeight="1">
      <c r="A30" s="108">
        <v>650</v>
      </c>
      <c r="B30" s="122" t="s">
        <v>251</v>
      </c>
      <c r="C30" s="112" t="s">
        <v>211</v>
      </c>
    </row>
    <row r="31" spans="1:3" ht="59.25" customHeight="1">
      <c r="A31" s="108">
        <v>650</v>
      </c>
      <c r="B31" s="124" t="s">
        <v>253</v>
      </c>
      <c r="C31" s="112" t="s">
        <v>254</v>
      </c>
    </row>
    <row r="32" spans="1:3" ht="22.5">
      <c r="A32" s="108">
        <v>650</v>
      </c>
      <c r="B32" s="124" t="s">
        <v>255</v>
      </c>
      <c r="C32" s="112" t="s">
        <v>216</v>
      </c>
    </row>
    <row r="33" spans="1:3" ht="33.75">
      <c r="A33" s="108" t="s">
        <v>278</v>
      </c>
      <c r="B33" s="124" t="s">
        <v>404</v>
      </c>
      <c r="C33" s="112" t="s">
        <v>405</v>
      </c>
    </row>
    <row r="34" spans="1:3" ht="60">
      <c r="A34" s="108">
        <v>650</v>
      </c>
      <c r="B34" s="122" t="s">
        <v>406</v>
      </c>
      <c r="C34" s="180" t="s">
        <v>407</v>
      </c>
    </row>
    <row r="35" spans="1:3" ht="36">
      <c r="A35" s="181">
        <v>650</v>
      </c>
      <c r="B35" s="9" t="s">
        <v>408</v>
      </c>
      <c r="C35" s="180" t="s">
        <v>409</v>
      </c>
    </row>
    <row r="36" spans="1:3" ht="12.75">
      <c r="A36" s="107" t="s">
        <v>286</v>
      </c>
      <c r="B36" s="211" t="s">
        <v>256</v>
      </c>
      <c r="C36" s="218"/>
    </row>
    <row r="37" spans="1:3" ht="56.25">
      <c r="A37" s="108" t="s">
        <v>286</v>
      </c>
      <c r="B37" s="109" t="s">
        <v>275</v>
      </c>
      <c r="C37" s="110" t="s">
        <v>168</v>
      </c>
    </row>
    <row r="38" spans="1:3" ht="33.75">
      <c r="A38" s="108" t="s">
        <v>286</v>
      </c>
      <c r="B38" s="104" t="s">
        <v>412</v>
      </c>
      <c r="C38" s="114" t="s">
        <v>185</v>
      </c>
    </row>
    <row r="39" spans="1:3" ht="12.75">
      <c r="A39" s="107" t="s">
        <v>257</v>
      </c>
      <c r="B39" s="211" t="s">
        <v>258</v>
      </c>
      <c r="C39" s="212"/>
    </row>
    <row r="40" spans="1:3" ht="12.75">
      <c r="A40" s="115">
        <v>182</v>
      </c>
      <c r="B40" s="116" t="s">
        <v>282</v>
      </c>
      <c r="C40" s="125" t="s">
        <v>259</v>
      </c>
    </row>
    <row r="41" spans="1:3" ht="22.5">
      <c r="A41" s="115">
        <v>182</v>
      </c>
      <c r="B41" s="104" t="s">
        <v>281</v>
      </c>
      <c r="C41" s="126" t="s">
        <v>260</v>
      </c>
    </row>
    <row r="42" spans="1:3" ht="12.75">
      <c r="A42" s="105">
        <v>182</v>
      </c>
      <c r="B42" s="104" t="s">
        <v>283</v>
      </c>
      <c r="C42" s="126" t="s">
        <v>261</v>
      </c>
    </row>
    <row r="43" spans="1:3" ht="33.75">
      <c r="A43" s="105">
        <v>182</v>
      </c>
      <c r="B43" s="104" t="s">
        <v>262</v>
      </c>
      <c r="C43" s="126" t="s">
        <v>263</v>
      </c>
    </row>
    <row r="44" spans="1:3" ht="12.75">
      <c r="A44" s="105">
        <v>182</v>
      </c>
      <c r="B44" s="104" t="s">
        <v>264</v>
      </c>
      <c r="C44" s="126" t="s">
        <v>265</v>
      </c>
    </row>
    <row r="45" spans="1:3" ht="22.5">
      <c r="A45" s="105">
        <v>182</v>
      </c>
      <c r="B45" s="104" t="s">
        <v>266</v>
      </c>
      <c r="C45" s="126" t="s">
        <v>267</v>
      </c>
    </row>
    <row r="47" ht="12.75">
      <c r="A47" s="1" t="s">
        <v>268</v>
      </c>
    </row>
  </sheetData>
  <sheetProtection/>
  <mergeCells count="5">
    <mergeCell ref="B39:C39"/>
    <mergeCell ref="A6:C7"/>
    <mergeCell ref="A9:B9"/>
    <mergeCell ref="B12:C12"/>
    <mergeCell ref="B36:C36"/>
  </mergeCells>
  <printOptions/>
  <pageMargins left="0.75" right="0.23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102"/>
      <c r="B1" s="102"/>
      <c r="C1" s="103" t="s">
        <v>72</v>
      </c>
    </row>
    <row r="2" spans="1:3" ht="12.75">
      <c r="A2" s="102"/>
      <c r="B2" s="102"/>
      <c r="C2" s="103" t="s">
        <v>67</v>
      </c>
    </row>
    <row r="3" spans="1:3" ht="12.75">
      <c r="A3" s="102"/>
      <c r="B3" s="102"/>
      <c r="C3" s="103" t="str">
        <f>доходы!C3</f>
        <v>от 17.11.2014 г. №  </v>
      </c>
    </row>
    <row r="4" spans="1:3" ht="12.75">
      <c r="A4" s="102"/>
      <c r="B4" s="102"/>
      <c r="C4" s="102"/>
    </row>
    <row r="5" spans="1:3" ht="65.25" customHeight="1">
      <c r="A5" s="213" t="s">
        <v>378</v>
      </c>
      <c r="B5" s="213"/>
      <c r="C5" s="213"/>
    </row>
    <row r="6" spans="1:3" ht="12.75">
      <c r="A6" s="102"/>
      <c r="B6" s="102"/>
      <c r="C6" s="102"/>
    </row>
    <row r="7" spans="1:3" ht="12.75">
      <c r="A7" s="215" t="s">
        <v>238</v>
      </c>
      <c r="B7" s="215"/>
      <c r="C7" s="105" t="s">
        <v>334</v>
      </c>
    </row>
    <row r="8" spans="1:3" ht="61.5" customHeight="1">
      <c r="A8" s="104" t="s">
        <v>269</v>
      </c>
      <c r="B8" s="104" t="s">
        <v>386</v>
      </c>
      <c r="C8" s="104" t="s">
        <v>387</v>
      </c>
    </row>
    <row r="9" spans="1:3" ht="12.75">
      <c r="A9" s="106">
        <v>1</v>
      </c>
      <c r="B9" s="106">
        <v>2</v>
      </c>
      <c r="C9" s="106">
        <v>3</v>
      </c>
    </row>
    <row r="10" spans="1:3" ht="12.75">
      <c r="A10" s="117">
        <v>650</v>
      </c>
      <c r="B10" s="106"/>
      <c r="C10" s="118" t="s">
        <v>377</v>
      </c>
    </row>
    <row r="11" spans="1:3" ht="25.5">
      <c r="A11" s="117">
        <v>650</v>
      </c>
      <c r="B11" s="108" t="s">
        <v>270</v>
      </c>
      <c r="C11" s="119" t="s">
        <v>73</v>
      </c>
    </row>
    <row r="12" spans="1:3" ht="25.5">
      <c r="A12" s="117">
        <v>650</v>
      </c>
      <c r="B12" s="108" t="s">
        <v>271</v>
      </c>
      <c r="C12" s="119" t="s">
        <v>74</v>
      </c>
    </row>
  </sheetData>
  <sheetProtection/>
  <mergeCells count="2">
    <mergeCell ref="A5:C5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 outlineLevelRow="1"/>
  <cols>
    <col min="1" max="1" width="91.7109375" style="1" customWidth="1"/>
    <col min="2" max="2" width="8.28125" style="81" customWidth="1"/>
    <col min="3" max="3" width="5.7109375" style="81" customWidth="1"/>
    <col min="4" max="4" width="15.140625" style="81" customWidth="1"/>
    <col min="5" max="16384" width="9.140625" style="1" customWidth="1"/>
  </cols>
  <sheetData>
    <row r="1" spans="1:2" ht="15.75">
      <c r="A1" s="176"/>
      <c r="B1" s="101" t="s">
        <v>272</v>
      </c>
    </row>
    <row r="2" spans="1:2" ht="15.75">
      <c r="A2" s="2"/>
      <c r="B2" s="101" t="s">
        <v>1</v>
      </c>
    </row>
    <row r="3" spans="1:4" ht="15.75">
      <c r="A3" s="2"/>
      <c r="B3" s="221" t="str">
        <f>доходы!C3</f>
        <v>от 17.11.2014 г. №  </v>
      </c>
      <c r="C3" s="221"/>
      <c r="D3" s="221"/>
    </row>
    <row r="4" spans="1:4" ht="15.75">
      <c r="A4" s="2"/>
      <c r="B4" s="84"/>
      <c r="C4" s="84"/>
      <c r="D4" s="84"/>
    </row>
    <row r="5" spans="1:4" ht="12.75">
      <c r="A5" s="219" t="s">
        <v>420</v>
      </c>
      <c r="B5" s="219"/>
      <c r="C5" s="219"/>
      <c r="D5" s="219"/>
    </row>
    <row r="6" spans="1:4" ht="12.75">
      <c r="A6" s="219"/>
      <c r="B6" s="219"/>
      <c r="C6" s="219"/>
      <c r="D6" s="219"/>
    </row>
    <row r="7" spans="1:4" ht="12.75">
      <c r="A7" s="219"/>
      <c r="B7" s="219"/>
      <c r="C7" s="219"/>
      <c r="D7" s="219"/>
    </row>
    <row r="8" spans="1:4" ht="12.75">
      <c r="A8" s="220"/>
      <c r="B8" s="220"/>
      <c r="C8" s="220"/>
      <c r="D8" s="220"/>
    </row>
    <row r="9" spans="1:4" ht="12.75">
      <c r="A9" s="35"/>
      <c r="B9" s="35"/>
      <c r="C9" s="35"/>
      <c r="D9" s="35" t="s">
        <v>70</v>
      </c>
    </row>
    <row r="10" spans="1:4" ht="15.75">
      <c r="A10" s="5" t="s">
        <v>5</v>
      </c>
      <c r="B10" s="5" t="s">
        <v>6</v>
      </c>
      <c r="C10" s="5" t="s">
        <v>7</v>
      </c>
      <c r="D10" s="5" t="s">
        <v>421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5" ht="15.75">
      <c r="A12" s="18" t="s">
        <v>377</v>
      </c>
      <c r="B12" s="120"/>
      <c r="C12" s="120"/>
      <c r="D12" s="85">
        <f>D13+D46+D53+D74+D103+D154+D163+D174+D179+D184+D189</f>
        <v>47192.3</v>
      </c>
      <c r="E12" s="163"/>
    </row>
    <row r="13" spans="1:5" ht="15.75">
      <c r="A13" s="19" t="s">
        <v>10</v>
      </c>
      <c r="B13" s="21" t="s">
        <v>50</v>
      </c>
      <c r="C13" s="21"/>
      <c r="D13" s="86">
        <f>D14+D18+D30+D34+D38</f>
        <v>14287.300000000001</v>
      </c>
      <c r="E13" s="163"/>
    </row>
    <row r="14" spans="1:4" s="29" customFormat="1" ht="31.5">
      <c r="A14" s="30" t="s">
        <v>11</v>
      </c>
      <c r="B14" s="36" t="s">
        <v>50</v>
      </c>
      <c r="C14" s="36" t="s">
        <v>51</v>
      </c>
      <c r="D14" s="54">
        <f>D15</f>
        <v>2110.6</v>
      </c>
    </row>
    <row r="15" spans="1:4" ht="31.5">
      <c r="A15" s="14" t="s">
        <v>12</v>
      </c>
      <c r="B15" s="15" t="s">
        <v>50</v>
      </c>
      <c r="C15" s="15" t="s">
        <v>51</v>
      </c>
      <c r="D15" s="55">
        <f>D16</f>
        <v>2110.6</v>
      </c>
    </row>
    <row r="16" spans="1:4" ht="15.75">
      <c r="A16" s="16" t="s">
        <v>13</v>
      </c>
      <c r="B16" s="15" t="s">
        <v>50</v>
      </c>
      <c r="C16" s="15" t="s">
        <v>51</v>
      </c>
      <c r="D16" s="87">
        <f>D17</f>
        <v>2110.6</v>
      </c>
    </row>
    <row r="17" spans="1:5" ht="15.75">
      <c r="A17" s="7" t="s">
        <v>14</v>
      </c>
      <c r="B17" s="10" t="s">
        <v>50</v>
      </c>
      <c r="C17" s="10" t="s">
        <v>51</v>
      </c>
      <c r="D17" s="56">
        <v>2110.6</v>
      </c>
      <c r="E17" s="167"/>
    </row>
    <row r="18" spans="1:5" s="29" customFormat="1" ht="47.25">
      <c r="A18" s="30" t="s">
        <v>15</v>
      </c>
      <c r="B18" s="36" t="s">
        <v>50</v>
      </c>
      <c r="C18" s="36" t="s">
        <v>52</v>
      </c>
      <c r="D18" s="54">
        <f>D19+D26</f>
        <v>11009.1</v>
      </c>
      <c r="E18" s="168"/>
    </row>
    <row r="19" spans="1:6" ht="31.5">
      <c r="A19" s="14" t="s">
        <v>12</v>
      </c>
      <c r="B19" s="15" t="s">
        <v>50</v>
      </c>
      <c r="C19" s="15" t="s">
        <v>52</v>
      </c>
      <c r="D19" s="55">
        <f>D20</f>
        <v>11009.1</v>
      </c>
      <c r="E19" s="167"/>
      <c r="F19" s="163"/>
    </row>
    <row r="20" spans="1:5" ht="15.75">
      <c r="A20" s="16" t="s">
        <v>16</v>
      </c>
      <c r="B20" s="15" t="s">
        <v>50</v>
      </c>
      <c r="C20" s="15" t="s">
        <v>52</v>
      </c>
      <c r="D20" s="55">
        <f>SUM(D21:D25)</f>
        <v>11009.1</v>
      </c>
      <c r="E20" s="167"/>
    </row>
    <row r="21" spans="1:6" ht="15.75">
      <c r="A21" s="7" t="s">
        <v>14</v>
      </c>
      <c r="B21" s="10" t="s">
        <v>50</v>
      </c>
      <c r="C21" s="10" t="s">
        <v>52</v>
      </c>
      <c r="D21" s="173">
        <v>10830.9</v>
      </c>
      <c r="E21" s="167"/>
      <c r="F21" s="163"/>
    </row>
    <row r="22" spans="1:5" s="23" customFormat="1" ht="15" customHeight="1">
      <c r="A22" s="12" t="s">
        <v>292</v>
      </c>
      <c r="B22" s="10" t="s">
        <v>50</v>
      </c>
      <c r="C22" s="10" t="s">
        <v>52</v>
      </c>
      <c r="D22" s="56">
        <v>178.2</v>
      </c>
      <c r="E22" s="169"/>
    </row>
    <row r="23" spans="1:5" s="23" customFormat="1" ht="15" customHeight="1" hidden="1" outlineLevel="1">
      <c r="A23" s="12" t="s">
        <v>300</v>
      </c>
      <c r="B23" s="10" t="s">
        <v>50</v>
      </c>
      <c r="C23" s="10" t="s">
        <v>52</v>
      </c>
      <c r="D23" s="56">
        <f>65.1-65.1</f>
        <v>0</v>
      </c>
      <c r="E23" s="169"/>
    </row>
    <row r="24" spans="1:5" ht="15" customHeight="1" hidden="1" outlineLevel="1">
      <c r="A24" s="12" t="s">
        <v>305</v>
      </c>
      <c r="B24" s="10" t="s">
        <v>50</v>
      </c>
      <c r="C24" s="10" t="s">
        <v>52</v>
      </c>
      <c r="D24" s="73">
        <f>607.8-23.6-0.5-10-573.7</f>
        <v>0</v>
      </c>
      <c r="E24" s="167"/>
    </row>
    <row r="25" spans="1:5" ht="15" customHeight="1" hidden="1" outlineLevel="1">
      <c r="A25" s="12" t="s">
        <v>296</v>
      </c>
      <c r="B25" s="10" t="s">
        <v>50</v>
      </c>
      <c r="C25" s="10" t="s">
        <v>52</v>
      </c>
      <c r="D25" s="56">
        <f>22-22</f>
        <v>0</v>
      </c>
      <c r="E25" s="167"/>
    </row>
    <row r="26" spans="1:5" s="29" customFormat="1" ht="15" customHeight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50</v>
      </c>
      <c r="C26" s="36" t="s">
        <v>52</v>
      </c>
      <c r="D26" s="54">
        <v>0</v>
      </c>
      <c r="E26" s="168"/>
    </row>
    <row r="27" spans="1:5" s="29" customFormat="1" ht="15" customHeight="1" hidden="1">
      <c r="A27" s="46" t="str">
        <f>'[1]прил.3'!A28</f>
        <v>Межбюджетные трансферты</v>
      </c>
      <c r="B27" s="36" t="s">
        <v>50</v>
      </c>
      <c r="C27" s="36" t="s">
        <v>52</v>
      </c>
      <c r="D27" s="54">
        <f>D29</f>
        <v>0</v>
      </c>
      <c r="E27" s="168"/>
    </row>
    <row r="28" spans="1:5" s="29" customFormat="1" ht="62.25" customHeight="1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50</v>
      </c>
      <c r="C28" s="36" t="s">
        <v>52</v>
      </c>
      <c r="D28" s="54">
        <f>D29</f>
        <v>0</v>
      </c>
      <c r="E28" s="168"/>
    </row>
    <row r="29" spans="1:5" ht="0.75" customHeight="1" hidden="1">
      <c r="A29" s="12" t="str">
        <f>'[1]прил.3'!A30</f>
        <v>Иные межбюджетные трансферты</v>
      </c>
      <c r="B29" s="10" t="s">
        <v>50</v>
      </c>
      <c r="C29" s="10" t="s">
        <v>52</v>
      </c>
      <c r="D29" s="56"/>
      <c r="E29" s="167"/>
    </row>
    <row r="30" spans="1:5" s="23" customFormat="1" ht="15.75">
      <c r="A30" s="28" t="s">
        <v>388</v>
      </c>
      <c r="B30" s="27" t="s">
        <v>50</v>
      </c>
      <c r="C30" s="27" t="s">
        <v>54</v>
      </c>
      <c r="D30" s="88">
        <f>D31</f>
        <v>100</v>
      </c>
      <c r="E30" s="169"/>
    </row>
    <row r="31" spans="1:5" ht="15.75">
      <c r="A31" s="16" t="s">
        <v>388</v>
      </c>
      <c r="B31" s="17" t="s">
        <v>50</v>
      </c>
      <c r="C31" s="17" t="s">
        <v>54</v>
      </c>
      <c r="D31" s="87">
        <f>D32</f>
        <v>100</v>
      </c>
      <c r="E31" s="167"/>
    </row>
    <row r="32" spans="1:5" ht="15.75">
      <c r="A32" s="16" t="s">
        <v>388</v>
      </c>
      <c r="B32" s="17" t="s">
        <v>50</v>
      </c>
      <c r="C32" s="17" t="s">
        <v>54</v>
      </c>
      <c r="D32" s="87">
        <f>D33</f>
        <v>100</v>
      </c>
      <c r="E32" s="167"/>
    </row>
    <row r="33" spans="1:5" ht="15.75">
      <c r="A33" s="6" t="s">
        <v>305</v>
      </c>
      <c r="B33" s="11" t="s">
        <v>50</v>
      </c>
      <c r="C33" s="11" t="s">
        <v>54</v>
      </c>
      <c r="D33" s="73">
        <v>100</v>
      </c>
      <c r="E33" s="167"/>
    </row>
    <row r="34" spans="1:5" s="29" customFormat="1" ht="15.75">
      <c r="A34" s="28" t="s">
        <v>17</v>
      </c>
      <c r="B34" s="27" t="s">
        <v>50</v>
      </c>
      <c r="C34" s="27" t="s">
        <v>81</v>
      </c>
      <c r="D34" s="88">
        <f>D35</f>
        <v>100</v>
      </c>
      <c r="E34" s="168"/>
    </row>
    <row r="35" spans="1:5" ht="15.75">
      <c r="A35" s="16" t="s">
        <v>17</v>
      </c>
      <c r="B35" s="17" t="s">
        <v>50</v>
      </c>
      <c r="C35" s="17" t="s">
        <v>81</v>
      </c>
      <c r="D35" s="87">
        <f>D36</f>
        <v>100</v>
      </c>
      <c r="E35" s="167"/>
    </row>
    <row r="36" spans="1:5" ht="15.75">
      <c r="A36" s="16" t="s">
        <v>18</v>
      </c>
      <c r="B36" s="17" t="s">
        <v>50</v>
      </c>
      <c r="C36" s="17" t="s">
        <v>81</v>
      </c>
      <c r="D36" s="87">
        <f>D37</f>
        <v>100</v>
      </c>
      <c r="E36" s="167"/>
    </row>
    <row r="37" spans="1:5" ht="15.75">
      <c r="A37" s="6" t="s">
        <v>19</v>
      </c>
      <c r="B37" s="11" t="s">
        <v>50</v>
      </c>
      <c r="C37" s="11" t="s">
        <v>81</v>
      </c>
      <c r="D37" s="73">
        <v>100</v>
      </c>
      <c r="E37" s="167"/>
    </row>
    <row r="38" spans="1:5" ht="15.75">
      <c r="A38" s="28" t="s">
        <v>20</v>
      </c>
      <c r="B38" s="27" t="s">
        <v>50</v>
      </c>
      <c r="C38" s="27" t="s">
        <v>97</v>
      </c>
      <c r="D38" s="88">
        <f>D39</f>
        <v>967.6</v>
      </c>
      <c r="E38" s="167"/>
    </row>
    <row r="39" spans="1:5" ht="15.75" outlineLevel="1">
      <c r="A39" s="14" t="s">
        <v>89</v>
      </c>
      <c r="B39" s="15" t="s">
        <v>50</v>
      </c>
      <c r="C39" s="15" t="s">
        <v>97</v>
      </c>
      <c r="D39" s="55">
        <f>D40</f>
        <v>967.6</v>
      </c>
      <c r="E39" s="167"/>
    </row>
    <row r="40" spans="1:5" ht="15.75" outlineLevel="1">
      <c r="A40" s="14" t="s">
        <v>90</v>
      </c>
      <c r="B40" s="15" t="s">
        <v>50</v>
      </c>
      <c r="C40" s="15" t="s">
        <v>97</v>
      </c>
      <c r="D40" s="55">
        <f>D41</f>
        <v>967.6</v>
      </c>
      <c r="E40" s="167"/>
    </row>
    <row r="41" spans="1:5" ht="15.75">
      <c r="A41" s="14" t="s">
        <v>91</v>
      </c>
      <c r="B41" s="15" t="s">
        <v>50</v>
      </c>
      <c r="C41" s="15" t="s">
        <v>97</v>
      </c>
      <c r="D41" s="55">
        <f>SUM(D42:D44)+D45</f>
        <v>967.6</v>
      </c>
      <c r="E41" s="167"/>
    </row>
    <row r="42" spans="1:5" s="29" customFormat="1" ht="15.75">
      <c r="A42" s="12" t="s">
        <v>292</v>
      </c>
      <c r="B42" s="10" t="s">
        <v>50</v>
      </c>
      <c r="C42" s="10" t="s">
        <v>97</v>
      </c>
      <c r="D42" s="56">
        <v>150</v>
      </c>
      <c r="E42" s="168"/>
    </row>
    <row r="43" spans="1:5" ht="15.75">
      <c r="A43" s="12" t="s">
        <v>305</v>
      </c>
      <c r="B43" s="10" t="s">
        <v>50</v>
      </c>
      <c r="C43" s="10" t="s">
        <v>97</v>
      </c>
      <c r="D43" s="73">
        <v>710</v>
      </c>
      <c r="E43" s="167"/>
    </row>
    <row r="44" spans="1:5" ht="15.75">
      <c r="A44" s="12" t="s">
        <v>296</v>
      </c>
      <c r="B44" s="10" t="s">
        <v>50</v>
      </c>
      <c r="C44" s="10" t="s">
        <v>97</v>
      </c>
      <c r="D44" s="56">
        <v>107.6</v>
      </c>
      <c r="E44" s="167"/>
    </row>
    <row r="45" spans="1:5" ht="15.75">
      <c r="A45" s="12" t="s">
        <v>399</v>
      </c>
      <c r="B45" s="10" t="s">
        <v>50</v>
      </c>
      <c r="C45" s="10" t="s">
        <v>97</v>
      </c>
      <c r="D45" s="56">
        <v>0</v>
      </c>
      <c r="E45" s="167"/>
    </row>
    <row r="46" spans="1:5" ht="15.75">
      <c r="A46" s="19" t="s">
        <v>23</v>
      </c>
      <c r="B46" s="21" t="s">
        <v>51</v>
      </c>
      <c r="C46" s="21"/>
      <c r="D46" s="53">
        <f>D47</f>
        <v>800</v>
      </c>
      <c r="E46" s="167"/>
    </row>
    <row r="47" spans="1:5" ht="15.75">
      <c r="A47" s="28" t="s">
        <v>24</v>
      </c>
      <c r="B47" s="27" t="s">
        <v>51</v>
      </c>
      <c r="C47" s="27" t="s">
        <v>55</v>
      </c>
      <c r="D47" s="54">
        <f>D48</f>
        <v>800</v>
      </c>
      <c r="E47" s="167"/>
    </row>
    <row r="48" spans="1:5" ht="15.75" customHeight="1">
      <c r="A48" s="14" t="s">
        <v>21</v>
      </c>
      <c r="B48" s="15" t="s">
        <v>51</v>
      </c>
      <c r="C48" s="15" t="s">
        <v>55</v>
      </c>
      <c r="D48" s="55">
        <f>D49</f>
        <v>800</v>
      </c>
      <c r="E48" s="167"/>
    </row>
    <row r="49" spans="1:5" ht="15" customHeight="1" outlineLevel="1">
      <c r="A49" s="14" t="s">
        <v>25</v>
      </c>
      <c r="B49" s="15" t="s">
        <v>51</v>
      </c>
      <c r="C49" s="15" t="s">
        <v>55</v>
      </c>
      <c r="D49" s="55">
        <f>D50+D51+D52</f>
        <v>800</v>
      </c>
      <c r="E49" s="167"/>
    </row>
    <row r="50" spans="1:5" ht="16.5" customHeight="1" outlineLevel="1">
      <c r="A50" s="7" t="str">
        <f>'[1]прил.3'!A46</f>
        <v>Фонд оплаты труда и страховые взносы</v>
      </c>
      <c r="B50" s="10" t="s">
        <v>51</v>
      </c>
      <c r="C50" s="10" t="s">
        <v>55</v>
      </c>
      <c r="D50" s="56">
        <v>452</v>
      </c>
      <c r="E50" s="167"/>
    </row>
    <row r="51" spans="1:5" ht="15.75" customHeight="1" outlineLevel="1">
      <c r="A51" s="7" t="str">
        <f>'[1]прил.3'!A47</f>
        <v>Иные выплаты персоналу, за исключением фонда оплаты труда</v>
      </c>
      <c r="B51" s="10" t="s">
        <v>51</v>
      </c>
      <c r="C51" s="10" t="s">
        <v>55</v>
      </c>
      <c r="D51" s="56">
        <v>23</v>
      </c>
      <c r="E51" s="167"/>
    </row>
    <row r="52" spans="1:5" ht="15.75" customHeight="1" outlineLevel="1">
      <c r="A52" s="7" t="str">
        <f>'[1]прил.3'!A48</f>
        <v>Прочая закупка товаров, работ и услуг для государственных нужд</v>
      </c>
      <c r="B52" s="10" t="s">
        <v>51</v>
      </c>
      <c r="C52" s="10" t="s">
        <v>55</v>
      </c>
      <c r="D52" s="56">
        <v>325</v>
      </c>
      <c r="E52" s="167"/>
    </row>
    <row r="53" spans="1:5" ht="15" customHeight="1" outlineLevel="1">
      <c r="A53" s="132" t="str">
        <f>'[1]прил.3'!A49</f>
        <v>Национальная безопасность и правоохранительная деятельность</v>
      </c>
      <c r="B53" s="39" t="s">
        <v>55</v>
      </c>
      <c r="C53" s="39"/>
      <c r="D53" s="53">
        <f>D54+D67+D64</f>
        <v>152.7</v>
      </c>
      <c r="E53" s="167"/>
    </row>
    <row r="54" spans="1:5" ht="16.5" customHeight="1" outlineLevel="1">
      <c r="A54" s="30" t="s">
        <v>337</v>
      </c>
      <c r="B54" s="36" t="s">
        <v>55</v>
      </c>
      <c r="C54" s="36" t="s">
        <v>52</v>
      </c>
      <c r="D54" s="54">
        <f>D55</f>
        <v>85</v>
      </c>
      <c r="E54" s="167"/>
    </row>
    <row r="55" spans="1:5" ht="18.75" customHeight="1" outlineLevel="1">
      <c r="A55" s="14" t="s">
        <v>22</v>
      </c>
      <c r="B55" s="15" t="s">
        <v>55</v>
      </c>
      <c r="C55" s="15" t="s">
        <v>52</v>
      </c>
      <c r="D55" s="55">
        <f>D56+D60</f>
        <v>85</v>
      </c>
      <c r="E55" s="167"/>
    </row>
    <row r="56" spans="1:5" ht="15.75" customHeight="1" outlineLevel="1">
      <c r="A56" s="14" t="str">
        <f>'[1]прил.3'!A52</f>
        <v>Государственная регистрация актов гражданского состояния (федеральный бюджет)</v>
      </c>
      <c r="B56" s="15" t="s">
        <v>55</v>
      </c>
      <c r="C56" s="15" t="s">
        <v>52</v>
      </c>
      <c r="D56" s="55">
        <f>SUM(D57:D59)</f>
        <v>65</v>
      </c>
      <c r="E56" s="167"/>
    </row>
    <row r="57" spans="1:5" ht="15" customHeight="1" outlineLevel="1">
      <c r="A57" s="7" t="str">
        <f>'[1]прил.3'!A53</f>
        <v>Фонд оплаты труда и страховые взносы</v>
      </c>
      <c r="B57" s="10" t="s">
        <v>55</v>
      </c>
      <c r="C57" s="10" t="s">
        <v>52</v>
      </c>
      <c r="D57" s="56">
        <v>46.9</v>
      </c>
      <c r="E57" s="167"/>
    </row>
    <row r="58" spans="1:5" ht="20.25" customHeight="1" outlineLevel="1">
      <c r="A58" s="12" t="s">
        <v>300</v>
      </c>
      <c r="B58" s="10" t="s">
        <v>55</v>
      </c>
      <c r="C58" s="10" t="s">
        <v>52</v>
      </c>
      <c r="D58" s="56">
        <v>8.9</v>
      </c>
      <c r="E58" s="167"/>
    </row>
    <row r="59" spans="1:5" ht="15" customHeight="1" outlineLevel="1">
      <c r="A59" s="7" t="str">
        <f>'[1]прил.3'!A55</f>
        <v>Прочая закупка товаров, работ и услуг для государственных нужд</v>
      </c>
      <c r="B59" s="10" t="s">
        <v>55</v>
      </c>
      <c r="C59" s="10" t="s">
        <v>52</v>
      </c>
      <c r="D59" s="56">
        <v>9.2</v>
      </c>
      <c r="E59" s="167"/>
    </row>
    <row r="60" spans="1:5" ht="15" customHeight="1" outlineLevel="1">
      <c r="A60" s="14" t="str">
        <f>'[1]прил.3'!A56</f>
        <v>Государственная регистрация актов гражданского состояния (окружной бюджет)</v>
      </c>
      <c r="B60" s="15" t="s">
        <v>55</v>
      </c>
      <c r="C60" s="15" t="s">
        <v>52</v>
      </c>
      <c r="D60" s="55">
        <f>SUM(D61:D63)</f>
        <v>20</v>
      </c>
      <c r="E60" s="167"/>
    </row>
    <row r="61" spans="1:5" ht="15" customHeight="1" outlineLevel="1">
      <c r="A61" s="12" t="s">
        <v>300</v>
      </c>
      <c r="B61" s="10" t="s">
        <v>55</v>
      </c>
      <c r="C61" s="10" t="s">
        <v>52</v>
      </c>
      <c r="D61" s="56">
        <v>0.4</v>
      </c>
      <c r="E61" s="167"/>
    </row>
    <row r="62" spans="1:5" ht="14.25" customHeight="1" outlineLevel="1">
      <c r="A62" s="7" t="str">
        <f>'[1]прил.3'!A58</f>
        <v>Прочая закупка товаров, работ и услуг для государственных нужд</v>
      </c>
      <c r="B62" s="10" t="s">
        <v>55</v>
      </c>
      <c r="C62" s="10" t="s">
        <v>52</v>
      </c>
      <c r="D62" s="56">
        <v>19.6</v>
      </c>
      <c r="E62" s="167"/>
    </row>
    <row r="63" spans="1:5" ht="17.25" customHeight="1" outlineLevel="1">
      <c r="A63" s="12" t="s">
        <v>296</v>
      </c>
      <c r="B63" s="10" t="s">
        <v>55</v>
      </c>
      <c r="C63" s="10" t="s">
        <v>52</v>
      </c>
      <c r="D63" s="56">
        <v>0</v>
      </c>
      <c r="E63" s="167"/>
    </row>
    <row r="64" spans="1:5" ht="28.5" customHeight="1" outlineLevel="1">
      <c r="A64" s="30" t="s">
        <v>338</v>
      </c>
      <c r="B64" s="36" t="s">
        <v>55</v>
      </c>
      <c r="C64" s="36" t="s">
        <v>113</v>
      </c>
      <c r="D64" s="54">
        <f>D65</f>
        <v>37.7</v>
      </c>
      <c r="E64" s="167"/>
    </row>
    <row r="65" spans="1:5" ht="17.25" customHeight="1" outlineLevel="1">
      <c r="A65" s="14" t="s">
        <v>340</v>
      </c>
      <c r="B65" s="15" t="s">
        <v>55</v>
      </c>
      <c r="C65" s="15" t="s">
        <v>113</v>
      </c>
      <c r="D65" s="55">
        <f>D66</f>
        <v>37.7</v>
      </c>
      <c r="E65" s="167"/>
    </row>
    <row r="66" spans="1:5" ht="17.25" customHeight="1" outlineLevel="1">
      <c r="A66" s="7" t="str">
        <f>'[1]прил.3'!A58</f>
        <v>Прочая закупка товаров, работ и услуг для государственных нужд</v>
      </c>
      <c r="B66" s="10" t="s">
        <v>55</v>
      </c>
      <c r="C66" s="10" t="s">
        <v>113</v>
      </c>
      <c r="D66" s="56">
        <v>37.7</v>
      </c>
      <c r="E66" s="167"/>
    </row>
    <row r="67" spans="1:5" ht="14.25" customHeight="1" outlineLevel="1">
      <c r="A67" s="30" t="s">
        <v>338</v>
      </c>
      <c r="B67" s="36" t="s">
        <v>55</v>
      </c>
      <c r="C67" s="36" t="s">
        <v>339</v>
      </c>
      <c r="D67" s="54">
        <f>D71+D68</f>
        <v>30</v>
      </c>
      <c r="E67" s="167"/>
    </row>
    <row r="68" spans="1:5" ht="15" customHeight="1" outlineLevel="1">
      <c r="A68" s="14" t="s">
        <v>396</v>
      </c>
      <c r="B68" s="15" t="s">
        <v>55</v>
      </c>
      <c r="C68" s="15" t="s">
        <v>339</v>
      </c>
      <c r="D68" s="55">
        <f>D69</f>
        <v>30</v>
      </c>
      <c r="E68" s="167"/>
    </row>
    <row r="69" spans="1:5" s="133" customFormat="1" ht="15" customHeight="1">
      <c r="A69" s="7" t="str">
        <f>'[1]прил.3'!A61</f>
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</c>
      <c r="B69" s="10" t="s">
        <v>55</v>
      </c>
      <c r="C69" s="10" t="s">
        <v>339</v>
      </c>
      <c r="D69" s="56">
        <v>30</v>
      </c>
      <c r="E69" s="170"/>
    </row>
    <row r="70" spans="1:5" s="29" customFormat="1" ht="16.5" customHeight="1" hidden="1" outlineLevel="1">
      <c r="A70" s="7" t="str">
        <f>'[1]прил.3'!A62</f>
        <v>Прочая закупка товаров, работ и услуг для государственных нужд</v>
      </c>
      <c r="B70" s="10" t="s">
        <v>55</v>
      </c>
      <c r="C70" s="10" t="s">
        <v>339</v>
      </c>
      <c r="D70" s="56">
        <v>0</v>
      </c>
      <c r="E70" s="168"/>
    </row>
    <row r="71" spans="1:5" ht="15" customHeight="1" hidden="1" outlineLevel="1">
      <c r="A71" s="37" t="s">
        <v>340</v>
      </c>
      <c r="B71" s="15" t="s">
        <v>55</v>
      </c>
      <c r="C71" s="15" t="s">
        <v>339</v>
      </c>
      <c r="D71" s="55">
        <f>D72</f>
        <v>0</v>
      </c>
      <c r="E71" s="167"/>
    </row>
    <row r="72" spans="1:5" ht="16.5" customHeight="1" hidden="1" outlineLevel="1">
      <c r="A72" s="12" t="s">
        <v>341</v>
      </c>
      <c r="B72" s="10" t="s">
        <v>55</v>
      </c>
      <c r="C72" s="10" t="s">
        <v>339</v>
      </c>
      <c r="D72" s="56"/>
      <c r="E72" s="167"/>
    </row>
    <row r="73" spans="1:5" ht="15.75" customHeight="1" hidden="1" outlineLevel="1">
      <c r="A73" s="7" t="str">
        <f>'[1]прил.3'!A65</f>
        <v>Прочая закупка товаров, работ и услуг для государственных нужд</v>
      </c>
      <c r="B73" s="10" t="s">
        <v>55</v>
      </c>
      <c r="C73" s="10" t="s">
        <v>339</v>
      </c>
      <c r="D73" s="56"/>
      <c r="E73" s="167"/>
    </row>
    <row r="74" spans="1:5" s="29" customFormat="1" ht="15" customHeight="1" collapsed="1">
      <c r="A74" s="31" t="s">
        <v>85</v>
      </c>
      <c r="B74" s="21" t="s">
        <v>52</v>
      </c>
      <c r="C74" s="21"/>
      <c r="D74" s="53">
        <f>D92+D96+D79+D75</f>
        <v>1718</v>
      </c>
      <c r="E74" s="168"/>
    </row>
    <row r="75" spans="1:5" s="29" customFormat="1" ht="15.75">
      <c r="A75" s="30" t="str">
        <f>'[1]прил.3'!A67</f>
        <v>Общеэкономические вопросы</v>
      </c>
      <c r="B75" s="134" t="str">
        <f>'[1]прил.3'!B67</f>
        <v>04</v>
      </c>
      <c r="C75" s="134" t="str">
        <f>'[1]прил.3'!C67</f>
        <v>01</v>
      </c>
      <c r="D75" s="54">
        <f>D76</f>
        <v>798</v>
      </c>
      <c r="E75" s="168"/>
    </row>
    <row r="76" spans="1:5" s="29" customFormat="1" ht="13.5" customHeight="1">
      <c r="A76" s="14" t="str">
        <f>'[1]прил.3'!A68</f>
        <v>Региональные целевые программы</v>
      </c>
      <c r="B76" s="135" t="str">
        <f>'[1]прил.3'!B68</f>
        <v>04</v>
      </c>
      <c r="C76" s="135" t="str">
        <f>'[1]прил.3'!C68</f>
        <v>01</v>
      </c>
      <c r="D76" s="55">
        <f>D77</f>
        <v>798</v>
      </c>
      <c r="E76" s="168"/>
    </row>
    <row r="77" spans="1:5" s="29" customFormat="1" ht="13.5" customHeight="1">
      <c r="A77" s="14" t="str">
        <f>'[1]прил.3'!A69</f>
        <v>Программа "Содействие занятости населения"</v>
      </c>
      <c r="B77" s="135" t="str">
        <f>'[1]прил.3'!B69</f>
        <v>04</v>
      </c>
      <c r="C77" s="135" t="str">
        <f>'[1]прил.3'!C69</f>
        <v>01</v>
      </c>
      <c r="D77" s="55">
        <f>D78</f>
        <v>798</v>
      </c>
      <c r="E77" s="168"/>
    </row>
    <row r="78" spans="1:5" s="29" customFormat="1" ht="13.5" customHeight="1">
      <c r="A78" s="7" t="str">
        <f>'[1]прил.3'!A70</f>
        <v>Прочая закупка товаров, работ и услуг для государственных нужд</v>
      </c>
      <c r="B78" s="63" t="str">
        <f>'[1]прил.3'!B70</f>
        <v>04</v>
      </c>
      <c r="C78" s="63" t="str">
        <f>'[1]прил.3'!C70</f>
        <v>01</v>
      </c>
      <c r="D78" s="56">
        <v>798</v>
      </c>
      <c r="E78" s="168"/>
    </row>
    <row r="79" spans="1:5" ht="13.5" customHeight="1" outlineLevel="1">
      <c r="A79" s="33" t="str">
        <f>'[1]прил.3'!A71</f>
        <v>Дорожное хозяйство (дорожные фонды)</v>
      </c>
      <c r="B79" s="27" t="s">
        <v>52</v>
      </c>
      <c r="C79" s="27" t="s">
        <v>113</v>
      </c>
      <c r="D79" s="54">
        <f>D84+D80+D88</f>
        <v>450</v>
      </c>
      <c r="E79" s="167"/>
    </row>
    <row r="80" spans="1:5" ht="13.5" customHeight="1" outlineLevel="1">
      <c r="A80" s="25" t="str">
        <f>'[1]прил.3'!A72</f>
        <v>Дорожное хозяйство</v>
      </c>
      <c r="B80" s="17" t="s">
        <v>52</v>
      </c>
      <c r="C80" s="17" t="s">
        <v>113</v>
      </c>
      <c r="D80" s="55">
        <f>D81</f>
        <v>450</v>
      </c>
      <c r="E80" s="167"/>
    </row>
    <row r="81" spans="1:5" ht="13.5" customHeight="1" outlineLevel="1">
      <c r="A81" s="25" t="str">
        <f>'[1]прил.3'!A73</f>
        <v>Содержание и управление дорожным хозяйством</v>
      </c>
      <c r="B81" s="17" t="s">
        <v>52</v>
      </c>
      <c r="C81" s="17" t="s">
        <v>113</v>
      </c>
      <c r="D81" s="55">
        <f>D82</f>
        <v>450</v>
      </c>
      <c r="E81" s="167"/>
    </row>
    <row r="82" spans="1:5" ht="13.5" customHeight="1" outlineLevel="1">
      <c r="A82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82" s="17" t="s">
        <v>52</v>
      </c>
      <c r="C82" s="17" t="s">
        <v>113</v>
      </c>
      <c r="D82" s="55">
        <f>D83</f>
        <v>450</v>
      </c>
      <c r="E82" s="167"/>
    </row>
    <row r="83" spans="1:5" ht="13.5" customHeight="1" outlineLevel="1">
      <c r="A83" s="4" t="str">
        <f>'[1]прил.3'!A75</f>
        <v>Прочая закупка товаров, работ и услуг для государственных нужд</v>
      </c>
      <c r="B83" s="11" t="s">
        <v>52</v>
      </c>
      <c r="C83" s="11" t="s">
        <v>113</v>
      </c>
      <c r="D83" s="56">
        <v>450</v>
      </c>
      <c r="E83" s="167"/>
    </row>
    <row r="84" spans="1:5" ht="13.5" customHeight="1" hidden="1" outlineLevel="1">
      <c r="A84" s="25" t="str">
        <f>'[1]прил.3'!A76</f>
        <v>Региональные целевые программы</v>
      </c>
      <c r="B84" s="17" t="s">
        <v>52</v>
      </c>
      <c r="C84" s="17" t="s">
        <v>113</v>
      </c>
      <c r="D84" s="87">
        <f>D85</f>
        <v>0</v>
      </c>
      <c r="E84" s="167"/>
    </row>
    <row r="85" spans="1:5" ht="13.5" customHeight="1" hidden="1" outlineLevel="1">
      <c r="A85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85" s="17" t="s">
        <v>52</v>
      </c>
      <c r="C85" s="17" t="s">
        <v>113</v>
      </c>
      <c r="D85" s="87">
        <f>D86</f>
        <v>0</v>
      </c>
      <c r="E85" s="167"/>
    </row>
    <row r="86" spans="1:5" ht="13.5" customHeight="1" hidden="1" outlineLevel="1">
      <c r="A86" s="25" t="str">
        <f>'[1]прил.3'!A78</f>
        <v>Подпрограмма «Автомобильные дороги»</v>
      </c>
      <c r="B86" s="17" t="s">
        <v>52</v>
      </c>
      <c r="C86" s="17" t="s">
        <v>113</v>
      </c>
      <c r="D86" s="87">
        <f>D87</f>
        <v>0</v>
      </c>
      <c r="E86" s="167"/>
    </row>
    <row r="87" spans="1:5" ht="13.5" customHeight="1" hidden="1">
      <c r="A87" s="4" t="str">
        <f>'[1]прил.3'!A79</f>
        <v>Прочая закупка товаров, работ и услуг для государственных нужд</v>
      </c>
      <c r="B87" s="11" t="s">
        <v>52</v>
      </c>
      <c r="C87" s="11" t="s">
        <v>113</v>
      </c>
      <c r="D87" s="73"/>
      <c r="E87" s="167"/>
    </row>
    <row r="88" spans="1:5" ht="13.5" customHeight="1" hidden="1">
      <c r="A88" s="25" t="str">
        <f>'[1]прил.3'!A80</f>
        <v>Целевые программы муниципальных образований</v>
      </c>
      <c r="B88" s="136" t="str">
        <f>'[1]прил.3'!B80</f>
        <v>04</v>
      </c>
      <c r="C88" s="136" t="str">
        <f>'[1]прил.3'!C80</f>
        <v>09</v>
      </c>
      <c r="D88" s="87">
        <f>D89</f>
        <v>0</v>
      </c>
      <c r="E88" s="167"/>
    </row>
    <row r="89" spans="1:5" ht="13.5" customHeight="1" hidden="1">
      <c r="A89" s="25" t="str">
        <f>'[1]прил.3'!A81</f>
        <v>Программа " Развитие транспортной системы Кондинского района на 2011-2013 годы</v>
      </c>
      <c r="B89" s="136" t="str">
        <f>'[1]прил.3'!B81</f>
        <v>04</v>
      </c>
      <c r="C89" s="136" t="str">
        <f>'[1]прил.3'!C81</f>
        <v>09</v>
      </c>
      <c r="D89" s="87">
        <f>D90</f>
        <v>0</v>
      </c>
      <c r="E89" s="167"/>
    </row>
    <row r="90" spans="1:5" ht="15" customHeight="1" hidden="1">
      <c r="A90" s="25" t="str">
        <f>'[1]прил.3'!A82</f>
        <v>Подпрограмма «Автомобильные дороги»</v>
      </c>
      <c r="B90" s="136" t="str">
        <f>'[1]прил.3'!B82</f>
        <v>04</v>
      </c>
      <c r="C90" s="136" t="str">
        <f>'[1]прил.3'!C82</f>
        <v>09</v>
      </c>
      <c r="D90" s="87">
        <f>D91</f>
        <v>0</v>
      </c>
      <c r="E90" s="167"/>
    </row>
    <row r="91" spans="1:5" ht="15" customHeight="1" hidden="1" outlineLevel="1">
      <c r="A91" s="4" t="str">
        <f>'[1]прил.3'!A83</f>
        <v>Прочая закупка товаров, работ и услуг для государственных нужд</v>
      </c>
      <c r="B91" s="137" t="str">
        <f>'[1]прил.3'!B83</f>
        <v>04</v>
      </c>
      <c r="C91" s="137" t="str">
        <f>'[1]прил.3'!C83</f>
        <v>09</v>
      </c>
      <c r="D91" s="73"/>
      <c r="E91" s="167"/>
    </row>
    <row r="92" spans="1:5" ht="15" customHeight="1" outlineLevel="1">
      <c r="A92" s="33" t="s">
        <v>92</v>
      </c>
      <c r="B92" s="27" t="s">
        <v>52</v>
      </c>
      <c r="C92" s="27" t="s">
        <v>93</v>
      </c>
      <c r="D92" s="55">
        <f>D93</f>
        <v>470</v>
      </c>
      <c r="E92" s="167"/>
    </row>
    <row r="93" spans="1:5" ht="15" customHeight="1" outlineLevel="1">
      <c r="A93" s="25" t="s">
        <v>94</v>
      </c>
      <c r="B93" s="15" t="s">
        <v>52</v>
      </c>
      <c r="C93" s="15" t="s">
        <v>93</v>
      </c>
      <c r="D93" s="55">
        <f>D94</f>
        <v>470</v>
      </c>
      <c r="E93" s="167"/>
    </row>
    <row r="94" spans="1:5" ht="15" customHeight="1" outlineLevel="1">
      <c r="A94" s="25" t="s">
        <v>95</v>
      </c>
      <c r="B94" s="15" t="s">
        <v>52</v>
      </c>
      <c r="C94" s="15" t="s">
        <v>93</v>
      </c>
      <c r="D94" s="55">
        <f>D95</f>
        <v>470</v>
      </c>
      <c r="E94" s="167"/>
    </row>
    <row r="95" spans="1:5" ht="15" customHeight="1" outlineLevel="1">
      <c r="A95" s="4" t="s">
        <v>300</v>
      </c>
      <c r="B95" s="10" t="s">
        <v>52</v>
      </c>
      <c r="C95" s="10" t="s">
        <v>93</v>
      </c>
      <c r="D95" s="56">
        <v>470</v>
      </c>
      <c r="E95" s="167"/>
    </row>
    <row r="96" spans="1:5" ht="15" customHeight="1" outlineLevel="1">
      <c r="A96" s="46" t="s">
        <v>111</v>
      </c>
      <c r="B96" s="36" t="s">
        <v>52</v>
      </c>
      <c r="C96" s="36" t="s">
        <v>86</v>
      </c>
      <c r="D96" s="55">
        <f>D97+D100</f>
        <v>0</v>
      </c>
      <c r="E96" s="167"/>
    </row>
    <row r="97" spans="1:5" ht="15" customHeight="1" outlineLevel="1">
      <c r="A97" s="37" t="s">
        <v>394</v>
      </c>
      <c r="B97" s="15" t="s">
        <v>52</v>
      </c>
      <c r="C97" s="15" t="s">
        <v>86</v>
      </c>
      <c r="D97" s="55">
        <f>D98</f>
        <v>0</v>
      </c>
      <c r="E97" s="167"/>
    </row>
    <row r="98" spans="1:5" ht="15" customHeight="1">
      <c r="A98" s="37" t="s">
        <v>342</v>
      </c>
      <c r="B98" s="15" t="s">
        <v>52</v>
      </c>
      <c r="C98" s="15" t="s">
        <v>86</v>
      </c>
      <c r="D98" s="55">
        <f>D99</f>
        <v>0</v>
      </c>
      <c r="E98" s="167"/>
    </row>
    <row r="99" spans="1:5" s="23" customFormat="1" ht="15.75">
      <c r="A99" s="12" t="s">
        <v>305</v>
      </c>
      <c r="B99" s="10" t="s">
        <v>52</v>
      </c>
      <c r="C99" s="10" t="s">
        <v>86</v>
      </c>
      <c r="D99" s="56">
        <v>0</v>
      </c>
      <c r="E99" s="169"/>
    </row>
    <row r="100" spans="1:5" ht="15" customHeight="1" hidden="1">
      <c r="A100" s="37" t="str">
        <f>'[1]прил.3'!A92</f>
        <v>Целевые программы муниципальных образований</v>
      </c>
      <c r="B100" s="15" t="s">
        <v>52</v>
      </c>
      <c r="C100" s="15" t="s">
        <v>86</v>
      </c>
      <c r="D100" s="55">
        <f>D101</f>
        <v>0</v>
      </c>
      <c r="E100" s="167"/>
    </row>
    <row r="101" spans="1:5" ht="15" customHeight="1" hidden="1" outlineLevel="1">
      <c r="A101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101" s="15" t="s">
        <v>52</v>
      </c>
      <c r="C101" s="15" t="s">
        <v>86</v>
      </c>
      <c r="D101" s="55">
        <f>D102</f>
        <v>0</v>
      </c>
      <c r="E101" s="167"/>
    </row>
    <row r="102" spans="1:5" ht="15" customHeight="1" hidden="1" outlineLevel="1">
      <c r="A102" s="12" t="str">
        <f>'[1]прил.3'!A94</f>
        <v>Прочая закупка товаров, работ и услуг для государственных нужд</v>
      </c>
      <c r="B102" s="10" t="s">
        <v>52</v>
      </c>
      <c r="C102" s="10" t="s">
        <v>86</v>
      </c>
      <c r="D102" s="56"/>
      <c r="E102" s="167"/>
    </row>
    <row r="103" spans="1:5" ht="15" customHeight="1" outlineLevel="1">
      <c r="A103" s="20" t="s">
        <v>56</v>
      </c>
      <c r="B103" s="21" t="s">
        <v>58</v>
      </c>
      <c r="C103" s="21"/>
      <c r="D103" s="86">
        <f>D136+D113+D104+D149</f>
        <v>8726.4</v>
      </c>
      <c r="E103" s="167"/>
    </row>
    <row r="104" spans="1:5" ht="15" customHeight="1" outlineLevel="1">
      <c r="A104" s="26" t="s">
        <v>57</v>
      </c>
      <c r="B104" s="27" t="s">
        <v>58</v>
      </c>
      <c r="C104" s="27" t="s">
        <v>50</v>
      </c>
      <c r="D104" s="88">
        <f>D105</f>
        <v>300</v>
      </c>
      <c r="E104" s="167"/>
    </row>
    <row r="105" spans="1:5" ht="14.25" customHeight="1" outlineLevel="1">
      <c r="A105" s="24" t="s">
        <v>26</v>
      </c>
      <c r="B105" s="17" t="s">
        <v>58</v>
      </c>
      <c r="C105" s="17" t="s">
        <v>50</v>
      </c>
      <c r="D105" s="87">
        <f>D106+D111</f>
        <v>300</v>
      </c>
      <c r="E105" s="167"/>
    </row>
    <row r="106" spans="1:5" ht="15" customHeight="1" hidden="1">
      <c r="A106" s="25" t="s">
        <v>59</v>
      </c>
      <c r="B106" s="17" t="s">
        <v>58</v>
      </c>
      <c r="C106" s="17" t="s">
        <v>50</v>
      </c>
      <c r="D106" s="87">
        <f>D107</f>
        <v>0</v>
      </c>
      <c r="E106" s="167"/>
    </row>
    <row r="107" spans="1:5" s="23" customFormat="1" ht="15" customHeight="1" hidden="1" outlineLevel="1">
      <c r="A107" s="24" t="s">
        <v>27</v>
      </c>
      <c r="B107" s="17" t="s">
        <v>58</v>
      </c>
      <c r="C107" s="17" t="s">
        <v>50</v>
      </c>
      <c r="D107" s="87">
        <f>SUM(D108:D110)</f>
        <v>0</v>
      </c>
      <c r="E107" s="169"/>
    </row>
    <row r="108" spans="1:5" ht="15" customHeight="1" hidden="1" outlineLevel="1">
      <c r="A108" s="8" t="s">
        <v>28</v>
      </c>
      <c r="B108" s="13" t="s">
        <v>58</v>
      </c>
      <c r="C108" s="13" t="s">
        <v>50</v>
      </c>
      <c r="D108" s="89">
        <v>0</v>
      </c>
      <c r="E108" s="167"/>
    </row>
    <row r="109" spans="1:5" ht="15" customHeight="1" hidden="1" outlineLevel="1">
      <c r="A109" s="8" t="s">
        <v>29</v>
      </c>
      <c r="B109" s="13" t="s">
        <v>58</v>
      </c>
      <c r="C109" s="13" t="s">
        <v>50</v>
      </c>
      <c r="D109" s="89">
        <v>0</v>
      </c>
      <c r="E109" s="167"/>
    </row>
    <row r="110" spans="1:5" ht="15" customHeight="1" hidden="1" outlineLevel="1">
      <c r="A110" s="8" t="s">
        <v>30</v>
      </c>
      <c r="B110" s="13" t="s">
        <v>58</v>
      </c>
      <c r="C110" s="13" t="s">
        <v>50</v>
      </c>
      <c r="D110" s="89">
        <v>0</v>
      </c>
      <c r="E110" s="167"/>
    </row>
    <row r="111" spans="1:5" s="23" customFormat="1" ht="15" customHeight="1" outlineLevel="1">
      <c r="A111" s="25" t="s">
        <v>61</v>
      </c>
      <c r="B111" s="17" t="s">
        <v>58</v>
      </c>
      <c r="C111" s="17" t="s">
        <v>50</v>
      </c>
      <c r="D111" s="87">
        <f>D112</f>
        <v>300</v>
      </c>
      <c r="E111" s="169"/>
    </row>
    <row r="112" spans="1:5" ht="15" customHeight="1" outlineLevel="1">
      <c r="A112" s="4" t="s">
        <v>302</v>
      </c>
      <c r="B112" s="11" t="s">
        <v>58</v>
      </c>
      <c r="C112" s="11" t="s">
        <v>50</v>
      </c>
      <c r="D112" s="73">
        <v>300</v>
      </c>
      <c r="E112" s="167"/>
    </row>
    <row r="113" spans="1:5" ht="15" customHeight="1" outlineLevel="1">
      <c r="A113" s="26" t="s">
        <v>31</v>
      </c>
      <c r="B113" s="27" t="s">
        <v>58</v>
      </c>
      <c r="C113" s="27" t="s">
        <v>51</v>
      </c>
      <c r="D113" s="88">
        <f>D114+D126+D132</f>
        <v>7476.4</v>
      </c>
      <c r="E113" s="167"/>
    </row>
    <row r="114" spans="1:5" ht="15" customHeight="1" hidden="1" outlineLevel="1">
      <c r="A114" s="24" t="s">
        <v>32</v>
      </c>
      <c r="B114" s="17" t="s">
        <v>58</v>
      </c>
      <c r="C114" s="17" t="s">
        <v>51</v>
      </c>
      <c r="D114" s="87">
        <f>D121+D115+D118</f>
        <v>0</v>
      </c>
      <c r="E114" s="167"/>
    </row>
    <row r="115" spans="1:5" ht="15" customHeight="1" hidden="1" outlineLevel="1">
      <c r="A115" s="37" t="s">
        <v>231</v>
      </c>
      <c r="B115" s="15" t="s">
        <v>58</v>
      </c>
      <c r="C115" s="15" t="s">
        <v>51</v>
      </c>
      <c r="D115" s="87">
        <f>D116</f>
        <v>0</v>
      </c>
      <c r="E115" s="167"/>
    </row>
    <row r="116" spans="1:5" ht="15" customHeight="1" hidden="1" outlineLevel="1">
      <c r="A116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16" s="15" t="s">
        <v>58</v>
      </c>
      <c r="C116" s="15" t="s">
        <v>51</v>
      </c>
      <c r="D116" s="87">
        <f>D117</f>
        <v>0</v>
      </c>
      <c r="E116" s="167"/>
    </row>
    <row r="117" spans="1:5" ht="15" customHeight="1" hidden="1" outlineLevel="1">
      <c r="A117" s="50" t="s">
        <v>227</v>
      </c>
      <c r="B117" s="51" t="s">
        <v>58</v>
      </c>
      <c r="C117" s="51" t="s">
        <v>51</v>
      </c>
      <c r="D117" s="89"/>
      <c r="E117" s="167"/>
    </row>
    <row r="118" spans="1:5" ht="15" customHeight="1" hidden="1" outlineLevel="1">
      <c r="A118" s="37" t="s">
        <v>230</v>
      </c>
      <c r="B118" s="15" t="s">
        <v>58</v>
      </c>
      <c r="C118" s="15" t="s">
        <v>51</v>
      </c>
      <c r="D118" s="87">
        <f>D119</f>
        <v>0</v>
      </c>
      <c r="E118" s="167"/>
    </row>
    <row r="119" spans="1:5" ht="15" customHeight="1" hidden="1" outlineLevel="1">
      <c r="A119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9" s="15" t="s">
        <v>58</v>
      </c>
      <c r="C119" s="15" t="s">
        <v>51</v>
      </c>
      <c r="D119" s="87">
        <f>D120</f>
        <v>0</v>
      </c>
      <c r="E119" s="167"/>
    </row>
    <row r="120" spans="1:5" ht="15" customHeight="1" hidden="1" outlineLevel="1">
      <c r="A120" s="50" t="s">
        <v>228</v>
      </c>
      <c r="B120" s="10" t="s">
        <v>58</v>
      </c>
      <c r="C120" s="10" t="s">
        <v>51</v>
      </c>
      <c r="D120" s="73"/>
      <c r="E120" s="167"/>
    </row>
    <row r="121" spans="1:5" ht="15" customHeight="1" hidden="1" outlineLevel="1">
      <c r="A121" s="24" t="s">
        <v>33</v>
      </c>
      <c r="B121" s="17" t="s">
        <v>58</v>
      </c>
      <c r="C121" s="17" t="s">
        <v>51</v>
      </c>
      <c r="D121" s="87">
        <f>D122+D124</f>
        <v>0</v>
      </c>
      <c r="E121" s="167"/>
    </row>
    <row r="122" spans="1:5" ht="15" customHeight="1" hidden="1" outlineLevel="1">
      <c r="A122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22" s="17" t="s">
        <v>58</v>
      </c>
      <c r="C122" s="17" t="s">
        <v>51</v>
      </c>
      <c r="D122" s="87">
        <f>SUM(D123:D123)</f>
        <v>0</v>
      </c>
      <c r="E122" s="167"/>
    </row>
    <row r="123" spans="1:5" ht="15" customHeight="1" hidden="1" outlineLevel="1">
      <c r="A123" s="8" t="s">
        <v>34</v>
      </c>
      <c r="B123" s="13" t="s">
        <v>58</v>
      </c>
      <c r="C123" s="13" t="s">
        <v>51</v>
      </c>
      <c r="D123" s="89"/>
      <c r="E123" s="167"/>
    </row>
    <row r="124" spans="1:5" ht="15" customHeight="1" hidden="1" outlineLevel="1">
      <c r="A124" s="37" t="s">
        <v>14</v>
      </c>
      <c r="B124" s="83" t="s">
        <v>58</v>
      </c>
      <c r="C124" s="83" t="s">
        <v>51</v>
      </c>
      <c r="D124" s="90">
        <f>D125</f>
        <v>0</v>
      </c>
      <c r="E124" s="167"/>
    </row>
    <row r="125" spans="1:5" ht="15" customHeight="1" hidden="1" outlineLevel="1">
      <c r="A125" s="50" t="s">
        <v>232</v>
      </c>
      <c r="B125" s="51" t="s">
        <v>58</v>
      </c>
      <c r="C125" s="51" t="s">
        <v>51</v>
      </c>
      <c r="D125" s="89">
        <v>0</v>
      </c>
      <c r="E125" s="167"/>
    </row>
    <row r="126" spans="1:5" ht="15" customHeight="1" outlineLevel="1">
      <c r="A126" s="25" t="str">
        <f>'[1]прил.3'!A119</f>
        <v>Региональные целевые программы</v>
      </c>
      <c r="B126" s="17" t="s">
        <v>58</v>
      </c>
      <c r="C126" s="17" t="s">
        <v>51</v>
      </c>
      <c r="D126" s="87">
        <f>D127</f>
        <v>7476.4</v>
      </c>
      <c r="E126" s="167"/>
    </row>
    <row r="127" spans="1:5" ht="15" customHeight="1" outlineLevel="1">
      <c r="A127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27" s="17" t="s">
        <v>58</v>
      </c>
      <c r="C127" s="17" t="s">
        <v>51</v>
      </c>
      <c r="D127" s="87">
        <f>D131+D128</f>
        <v>7476.4</v>
      </c>
      <c r="E127" s="167"/>
    </row>
    <row r="128" spans="1:5" ht="15" customHeight="1" outlineLevel="1">
      <c r="A128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8" s="136" t="str">
        <f>'[1]прил.3'!B121</f>
        <v>05</v>
      </c>
      <c r="C128" s="136" t="str">
        <f>'[1]прил.3'!C121</f>
        <v>02</v>
      </c>
      <c r="D128" s="87">
        <f>D129</f>
        <v>7476.4</v>
      </c>
      <c r="E128" s="167"/>
    </row>
    <row r="129" spans="1:5" ht="15" customHeight="1" outlineLevel="1">
      <c r="A129" s="4" t="str">
        <f>'[1]прил.3'!A122</f>
        <v>Подготовка к зимнему периоду объектов жилищно-коммунального комплекса</v>
      </c>
      <c r="B129" s="137" t="str">
        <f>'[1]прил.3'!B122</f>
        <v>05</v>
      </c>
      <c r="C129" s="137" t="str">
        <f>'[1]прил.3'!C122</f>
        <v>02</v>
      </c>
      <c r="D129" s="73">
        <v>7476.4</v>
      </c>
      <c r="E129" s="167"/>
    </row>
    <row r="130" spans="1:5" s="23" customFormat="1" ht="0.75" customHeight="1" hidden="1">
      <c r="A130" s="25" t="str">
        <f>'[1]прил.3'!A123</f>
        <v>Иные межбюджетные трансферты</v>
      </c>
      <c r="B130" s="17" t="s">
        <v>58</v>
      </c>
      <c r="C130" s="17" t="s">
        <v>51</v>
      </c>
      <c r="D130" s="87">
        <f>D131</f>
        <v>0</v>
      </c>
      <c r="E130" s="169"/>
    </row>
    <row r="131" spans="1:5" ht="15.75" hidden="1">
      <c r="A131" s="4" t="str">
        <f>'[1]прил.3'!A124</f>
        <v>Газоснабжение</v>
      </c>
      <c r="B131" s="11" t="s">
        <v>58</v>
      </c>
      <c r="C131" s="11" t="s">
        <v>51</v>
      </c>
      <c r="D131" s="73"/>
      <c r="E131" s="167"/>
    </row>
    <row r="132" spans="1:5" ht="15.75" hidden="1">
      <c r="A132" s="25" t="str">
        <f>'[1]прил.3'!A125</f>
        <v>Целевые программы муниципальных образований</v>
      </c>
      <c r="B132" s="17" t="s">
        <v>58</v>
      </c>
      <c r="C132" s="17" t="s">
        <v>51</v>
      </c>
      <c r="D132" s="87">
        <f>D133</f>
        <v>0</v>
      </c>
      <c r="E132" s="167"/>
    </row>
    <row r="133" spans="1:5" ht="15" customHeight="1" hidden="1">
      <c r="A133" s="25" t="str">
        <f>'[1]прил.3'!A126</f>
        <v>Программа " Развитие и модернизация систем коммунальной инфрастурктуры Кондиснкого района" на 2011-2013 годы</v>
      </c>
      <c r="B133" s="17" t="s">
        <v>58</v>
      </c>
      <c r="C133" s="17" t="s">
        <v>51</v>
      </c>
      <c r="D133" s="87">
        <f>D135</f>
        <v>0</v>
      </c>
      <c r="E133" s="167"/>
    </row>
    <row r="134" spans="1:5" ht="15" customHeight="1" hidden="1" outlineLevel="1">
      <c r="A134" s="25" t="str">
        <f>'[1]прил.3'!A127</f>
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</c>
      <c r="B134" s="17" t="s">
        <v>58</v>
      </c>
      <c r="C134" s="17" t="s">
        <v>51</v>
      </c>
      <c r="D134" s="87">
        <f>D135</f>
        <v>0</v>
      </c>
      <c r="E134" s="167"/>
    </row>
    <row r="135" spans="1:5" ht="15" customHeight="1" hidden="1" outlineLevel="1">
      <c r="A135" s="4" t="str">
        <f>'[1]прил.3'!A128</f>
        <v>Иные межбюджетные трансферты</v>
      </c>
      <c r="B135" s="11" t="s">
        <v>58</v>
      </c>
      <c r="C135" s="11" t="s">
        <v>51</v>
      </c>
      <c r="D135" s="73"/>
      <c r="E135" s="167"/>
    </row>
    <row r="136" spans="1:5" ht="15" customHeight="1" outlineLevel="1">
      <c r="A136" s="26" t="s">
        <v>63</v>
      </c>
      <c r="B136" s="27" t="s">
        <v>58</v>
      </c>
      <c r="C136" s="27" t="s">
        <v>55</v>
      </c>
      <c r="D136" s="88">
        <f>D137</f>
        <v>950</v>
      </c>
      <c r="E136" s="167"/>
    </row>
    <row r="137" spans="1:5" ht="15" customHeight="1" outlineLevel="1">
      <c r="A137" s="24" t="s">
        <v>35</v>
      </c>
      <c r="B137" s="17" t="s">
        <v>58</v>
      </c>
      <c r="C137" s="17" t="s">
        <v>55</v>
      </c>
      <c r="D137" s="87">
        <f>D138+D144+D146</f>
        <v>950</v>
      </c>
      <c r="E137" s="167"/>
    </row>
    <row r="138" spans="1:5" ht="15" customHeight="1">
      <c r="A138" s="24" t="s">
        <v>36</v>
      </c>
      <c r="B138" s="17" t="s">
        <v>58</v>
      </c>
      <c r="C138" s="17" t="s">
        <v>55</v>
      </c>
      <c r="D138" s="87">
        <f>D139</f>
        <v>600</v>
      </c>
      <c r="E138" s="167"/>
    </row>
    <row r="139" spans="1:4" ht="15" customHeight="1">
      <c r="A139" s="4" t="str">
        <f>'[1]прил.3'!A132</f>
        <v>Прочая закупка товаров, работ и услуг для государственных нужд</v>
      </c>
      <c r="B139" s="11" t="s">
        <v>58</v>
      </c>
      <c r="C139" s="11" t="s">
        <v>55</v>
      </c>
      <c r="D139" s="73">
        <v>600</v>
      </c>
    </row>
    <row r="140" spans="1:4" ht="31.5" hidden="1">
      <c r="A140" s="25" t="s">
        <v>37</v>
      </c>
      <c r="B140" s="17" t="s">
        <v>58</v>
      </c>
      <c r="C140" s="17" t="s">
        <v>55</v>
      </c>
      <c r="D140" s="87">
        <f>D141</f>
        <v>0</v>
      </c>
    </row>
    <row r="141" spans="1:4" ht="15" customHeight="1" hidden="1">
      <c r="A141" s="4" t="str">
        <f>'[1]прил.3'!A134</f>
        <v>Прочая закупка товаров, работ и услуг для государственных нужд</v>
      </c>
      <c r="B141" s="11" t="s">
        <v>58</v>
      </c>
      <c r="C141" s="11" t="s">
        <v>55</v>
      </c>
      <c r="D141" s="73"/>
    </row>
    <row r="142" spans="1:4" ht="15" customHeight="1" hidden="1" outlineLevel="1">
      <c r="A142" s="24" t="s">
        <v>38</v>
      </c>
      <c r="B142" s="17" t="s">
        <v>58</v>
      </c>
      <c r="C142" s="17" t="s">
        <v>55</v>
      </c>
      <c r="D142" s="87">
        <f>D143</f>
        <v>0</v>
      </c>
    </row>
    <row r="143" spans="1:4" ht="15" customHeight="1" hidden="1" outlineLevel="1">
      <c r="A143" s="4" t="str">
        <f>'[1]прил.3'!A136</f>
        <v>Прочая закупка товаров, работ и услуг для государственных нужд</v>
      </c>
      <c r="B143" s="11" t="s">
        <v>58</v>
      </c>
      <c r="C143" s="11" t="s">
        <v>55</v>
      </c>
      <c r="D143" s="73">
        <v>0</v>
      </c>
    </row>
    <row r="144" spans="1:4" ht="15" customHeight="1" outlineLevel="1">
      <c r="A144" s="24" t="s">
        <v>39</v>
      </c>
      <c r="B144" s="17" t="s">
        <v>58</v>
      </c>
      <c r="C144" s="17" t="s">
        <v>55</v>
      </c>
      <c r="D144" s="87">
        <f>D145</f>
        <v>50</v>
      </c>
    </row>
    <row r="145" spans="1:4" ht="15" customHeight="1" outlineLevel="1">
      <c r="A145" s="4" t="str">
        <f>'[1]прил.3'!A138</f>
        <v>Прочая закупка товаров, работ и услуг для государственных нужд</v>
      </c>
      <c r="B145" s="11" t="s">
        <v>58</v>
      </c>
      <c r="C145" s="11" t="s">
        <v>55</v>
      </c>
      <c r="D145" s="73">
        <v>50</v>
      </c>
    </row>
    <row r="146" spans="1:4" s="23" customFormat="1" ht="15" customHeight="1">
      <c r="A146" s="24" t="s">
        <v>40</v>
      </c>
      <c r="B146" s="17" t="s">
        <v>58</v>
      </c>
      <c r="C146" s="17" t="s">
        <v>55</v>
      </c>
      <c r="D146" s="87">
        <f>D147</f>
        <v>300</v>
      </c>
    </row>
    <row r="147" spans="1:4" s="29" customFormat="1" ht="15" customHeight="1">
      <c r="A147" s="4" t="str">
        <f>'[1]прил.3'!A140</f>
        <v>Прочая закупка товаров, работ и услуг для государственных нужд</v>
      </c>
      <c r="B147" s="11" t="s">
        <v>58</v>
      </c>
      <c r="C147" s="11" t="s">
        <v>55</v>
      </c>
      <c r="D147" s="73">
        <v>300</v>
      </c>
    </row>
    <row r="148" spans="1:4" ht="0.75" customHeight="1">
      <c r="A148" s="33" t="s">
        <v>71</v>
      </c>
      <c r="B148" s="27" t="s">
        <v>58</v>
      </c>
      <c r="C148" s="27" t="s">
        <v>58</v>
      </c>
      <c r="D148" s="88">
        <f>D150</f>
        <v>0</v>
      </c>
    </row>
    <row r="149" spans="1:4" ht="31.5">
      <c r="A149" s="25" t="s">
        <v>96</v>
      </c>
      <c r="B149" s="17" t="s">
        <v>58</v>
      </c>
      <c r="C149" s="17" t="s">
        <v>58</v>
      </c>
      <c r="D149" s="88">
        <f>D150</f>
        <v>0</v>
      </c>
    </row>
    <row r="150" spans="1:6" ht="63">
      <c r="A150" s="25" t="s">
        <v>82</v>
      </c>
      <c r="B150" s="17" t="s">
        <v>58</v>
      </c>
      <c r="C150" s="17" t="s">
        <v>58</v>
      </c>
      <c r="D150" s="87">
        <f>D151+D152+D153</f>
        <v>0</v>
      </c>
      <c r="F150" s="163"/>
    </row>
    <row r="151" spans="1:4" ht="15.75">
      <c r="A151" s="4" t="s">
        <v>0</v>
      </c>
      <c r="B151" s="11" t="s">
        <v>58</v>
      </c>
      <c r="C151" s="11" t="s">
        <v>58</v>
      </c>
      <c r="D151" s="73">
        <v>0</v>
      </c>
    </row>
    <row r="152" spans="1:4" ht="15.75">
      <c r="A152" s="4" t="s">
        <v>0</v>
      </c>
      <c r="B152" s="11" t="s">
        <v>58</v>
      </c>
      <c r="C152" s="11" t="s">
        <v>58</v>
      </c>
      <c r="D152" s="73">
        <v>0</v>
      </c>
    </row>
    <row r="153" spans="1:4" ht="15.75">
      <c r="A153" s="4" t="s">
        <v>0</v>
      </c>
      <c r="B153" s="11" t="s">
        <v>58</v>
      </c>
      <c r="C153" s="11" t="s">
        <v>58</v>
      </c>
      <c r="D153" s="73">
        <v>0</v>
      </c>
    </row>
    <row r="154" spans="1:4" ht="15.75">
      <c r="A154" s="20" t="s">
        <v>41</v>
      </c>
      <c r="B154" s="21" t="s">
        <v>54</v>
      </c>
      <c r="C154" s="21"/>
      <c r="D154" s="86">
        <f>D155</f>
        <v>0</v>
      </c>
    </row>
    <row r="155" spans="1:4" ht="15.75">
      <c r="A155" s="26" t="s">
        <v>42</v>
      </c>
      <c r="B155" s="27" t="s">
        <v>54</v>
      </c>
      <c r="C155" s="27" t="s">
        <v>54</v>
      </c>
      <c r="D155" s="88">
        <f>D156</f>
        <v>0</v>
      </c>
    </row>
    <row r="156" spans="1:4" ht="15.75">
      <c r="A156" s="25" t="s">
        <v>43</v>
      </c>
      <c r="B156" s="17" t="s">
        <v>54</v>
      </c>
      <c r="C156" s="17" t="s">
        <v>54</v>
      </c>
      <c r="D156" s="87">
        <f>D157</f>
        <v>0</v>
      </c>
    </row>
    <row r="157" spans="1:4" ht="47.25">
      <c r="A157" s="25" t="s">
        <v>69</v>
      </c>
      <c r="B157" s="17" t="s">
        <v>54</v>
      </c>
      <c r="C157" s="17" t="s">
        <v>54</v>
      </c>
      <c r="D157" s="87">
        <f>SUM(D158:D162)</f>
        <v>0</v>
      </c>
    </row>
    <row r="158" spans="1:4" s="29" customFormat="1" ht="15.75">
      <c r="A158" s="4" t="str">
        <f>'[1]прил.3'!A149</f>
        <v>Фонд оплаты труда и страховые взносы</v>
      </c>
      <c r="B158" s="11" t="s">
        <v>54</v>
      </c>
      <c r="C158" s="11" t="s">
        <v>54</v>
      </c>
      <c r="D158" s="73">
        <v>0</v>
      </c>
    </row>
    <row r="159" spans="1:4" ht="15" customHeight="1">
      <c r="A159" s="4" t="str">
        <f>'[1]прил.3'!A150</f>
        <v>Иные выплаты персоналу, за исключением фонда оплаты труда</v>
      </c>
      <c r="B159" s="11" t="s">
        <v>54</v>
      </c>
      <c r="C159" s="11" t="s">
        <v>54</v>
      </c>
      <c r="D159" s="73">
        <v>0</v>
      </c>
    </row>
    <row r="160" spans="1:4" ht="15.75" hidden="1">
      <c r="A160" s="4" t="str">
        <f>'[1]прил.3'!A151</f>
        <v>Закупка товаров, работ, услуг в сфере информационно-коммуникационных технологий</v>
      </c>
      <c r="B160" s="11" t="s">
        <v>54</v>
      </c>
      <c r="C160" s="11" t="s">
        <v>54</v>
      </c>
      <c r="D160" s="73">
        <v>0</v>
      </c>
    </row>
    <row r="161" spans="1:4" ht="15.75" hidden="1">
      <c r="A161" s="4" t="str">
        <f>'[1]прил.3'!A152</f>
        <v>Прочая закупка товаров, работ и услуг для государственных нужд</v>
      </c>
      <c r="B161" s="11" t="s">
        <v>54</v>
      </c>
      <c r="C161" s="11" t="s">
        <v>54</v>
      </c>
      <c r="D161" s="73">
        <v>0</v>
      </c>
    </row>
    <row r="162" spans="1:4" ht="15.75" hidden="1">
      <c r="A162" s="4" t="str">
        <f>'[1]прил.3'!A153</f>
        <v>Уплата прочих налогов, сборов и иных обязательных платежей</v>
      </c>
      <c r="B162" s="11" t="s">
        <v>54</v>
      </c>
      <c r="C162" s="11" t="s">
        <v>54</v>
      </c>
      <c r="D162" s="73">
        <v>0</v>
      </c>
    </row>
    <row r="163" spans="1:4" ht="15.75">
      <c r="A163" s="31" t="s">
        <v>343</v>
      </c>
      <c r="B163" s="21" t="s">
        <v>64</v>
      </c>
      <c r="C163" s="21"/>
      <c r="D163" s="86">
        <f>D164+D172</f>
        <v>21139.899999999998</v>
      </c>
    </row>
    <row r="164" spans="1:4" ht="15.75">
      <c r="A164" s="26" t="s">
        <v>44</v>
      </c>
      <c r="B164" s="27" t="s">
        <v>64</v>
      </c>
      <c r="C164" s="27" t="s">
        <v>50</v>
      </c>
      <c r="D164" s="88">
        <f>D165</f>
        <v>21139.899999999998</v>
      </c>
    </row>
    <row r="165" spans="1:4" ht="15" customHeight="1">
      <c r="A165" s="25" t="s">
        <v>45</v>
      </c>
      <c r="B165" s="17" t="s">
        <v>64</v>
      </c>
      <c r="C165" s="17" t="s">
        <v>50</v>
      </c>
      <c r="D165" s="87">
        <f>D166</f>
        <v>21139.899999999998</v>
      </c>
    </row>
    <row r="166" spans="1:4" s="133" customFormat="1" ht="15" customHeight="1" outlineLevel="1">
      <c r="A166" s="25" t="s">
        <v>46</v>
      </c>
      <c r="B166" s="17" t="s">
        <v>64</v>
      </c>
      <c r="C166" s="17" t="s">
        <v>50</v>
      </c>
      <c r="D166" s="87">
        <f>SUM(D167:D171)</f>
        <v>21139.899999999998</v>
      </c>
    </row>
    <row r="167" spans="1:4" s="29" customFormat="1" ht="15" customHeight="1" outlineLevel="1">
      <c r="A167" s="4" t="str">
        <f>'[1]прил.3'!A158</f>
        <v>Фонд оплаты труда и страховые взносы</v>
      </c>
      <c r="B167" s="11" t="s">
        <v>64</v>
      </c>
      <c r="C167" s="11" t="s">
        <v>50</v>
      </c>
      <c r="D167" s="73">
        <v>19063.8</v>
      </c>
    </row>
    <row r="168" spans="1:4" ht="15" customHeight="1" outlineLevel="1">
      <c r="A168" s="4" t="str">
        <f>'[1]прил.3'!A159</f>
        <v>Иные выплаты персоналу, за исключением фонда оплаты труда</v>
      </c>
      <c r="B168" s="11" t="s">
        <v>64</v>
      </c>
      <c r="C168" s="11" t="s">
        <v>50</v>
      </c>
      <c r="D168" s="73">
        <v>0</v>
      </c>
    </row>
    <row r="169" spans="1:4" ht="15" customHeight="1" outlineLevel="1">
      <c r="A169" s="4" t="str">
        <f>'[1]прил.3'!A160</f>
        <v>Закупка товаров, работ, услуг в сфере информационно-коммуникационных технологий</v>
      </c>
      <c r="B169" s="11" t="s">
        <v>64</v>
      </c>
      <c r="C169" s="11" t="s">
        <v>50</v>
      </c>
      <c r="D169" s="73">
        <v>130</v>
      </c>
    </row>
    <row r="170" spans="1:4" ht="14.25" customHeight="1" outlineLevel="1">
      <c r="A170" s="4" t="str">
        <f>'[1]прил.3'!A161</f>
        <v>Прочая закупка товаров, работ и услуг для государственных нужд</v>
      </c>
      <c r="B170" s="11" t="s">
        <v>64</v>
      </c>
      <c r="C170" s="11" t="s">
        <v>50</v>
      </c>
      <c r="D170" s="174">
        <v>1646.1</v>
      </c>
    </row>
    <row r="171" spans="1:4" ht="20.25" customHeight="1">
      <c r="A171" s="4" t="str">
        <f>'[1]прил.3'!A162</f>
        <v>Уплата прочих налогов, сборов и иных обязательных платежей</v>
      </c>
      <c r="B171" s="11" t="s">
        <v>64</v>
      </c>
      <c r="C171" s="11" t="s">
        <v>50</v>
      </c>
      <c r="D171" s="73">
        <v>300</v>
      </c>
    </row>
    <row r="172" spans="1:4" ht="18.75" customHeight="1">
      <c r="A172" s="25" t="s">
        <v>415</v>
      </c>
      <c r="B172" s="17" t="s">
        <v>64</v>
      </c>
      <c r="C172" s="17" t="s">
        <v>52</v>
      </c>
      <c r="D172" s="183">
        <f>D173</f>
        <v>0</v>
      </c>
    </row>
    <row r="173" spans="1:4" ht="18.75" customHeight="1">
      <c r="A173" s="4" t="s">
        <v>305</v>
      </c>
      <c r="B173" s="11" t="s">
        <v>64</v>
      </c>
      <c r="C173" s="11" t="s">
        <v>52</v>
      </c>
      <c r="D173" s="73">
        <v>0</v>
      </c>
    </row>
    <row r="174" spans="1:4" s="29" customFormat="1" ht="15.75">
      <c r="A174" s="31" t="str">
        <f>'[1]прил.3'!A163</f>
        <v>Социальная политика</v>
      </c>
      <c r="B174" s="138" t="str">
        <f>'[1]прил.3'!B163</f>
        <v>10</v>
      </c>
      <c r="C174" s="138"/>
      <c r="D174" s="86">
        <f>D175</f>
        <v>288</v>
      </c>
    </row>
    <row r="175" spans="1:4" ht="15.75">
      <c r="A175" s="33" t="str">
        <f>'[1]прил.3'!A164</f>
        <v>Социальное обеспечение населения</v>
      </c>
      <c r="B175" s="139" t="str">
        <f>'[1]прил.3'!B164</f>
        <v>10</v>
      </c>
      <c r="C175" s="184" t="s">
        <v>50</v>
      </c>
      <c r="D175" s="88">
        <f>D176</f>
        <v>288</v>
      </c>
    </row>
    <row r="176" spans="1:4" ht="15.75">
      <c r="A176" s="25" t="str">
        <f>'[1]прил.3'!A165</f>
        <v>Реализация государственных функций в области социальной политики</v>
      </c>
      <c r="B176" s="136" t="str">
        <f>'[1]прил.3'!B165</f>
        <v>10</v>
      </c>
      <c r="C176" s="185" t="s">
        <v>50</v>
      </c>
      <c r="D176" s="87">
        <f>D177</f>
        <v>288</v>
      </c>
    </row>
    <row r="177" spans="1:4" ht="15.75">
      <c r="A177" s="25" t="str">
        <f>'[1]прил.3'!A166</f>
        <v>Мероприятия в области социальной политики</v>
      </c>
      <c r="B177" s="136" t="str">
        <f>'[1]прил.3'!B166</f>
        <v>10</v>
      </c>
      <c r="C177" s="185" t="s">
        <v>50</v>
      </c>
      <c r="D177" s="87">
        <f>D178</f>
        <v>288</v>
      </c>
    </row>
    <row r="178" spans="1:4" ht="31.5">
      <c r="A17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78" s="137" t="str">
        <f>'[1]прил.3'!B167</f>
        <v>10</v>
      </c>
      <c r="C178" s="162" t="s">
        <v>50</v>
      </c>
      <c r="D178" s="73">
        <v>288</v>
      </c>
    </row>
    <row r="179" spans="1:4" ht="15.75">
      <c r="A179" s="20" t="s">
        <v>47</v>
      </c>
      <c r="B179" s="21" t="s">
        <v>81</v>
      </c>
      <c r="C179" s="21"/>
      <c r="D179" s="86">
        <f>D180</f>
        <v>10</v>
      </c>
    </row>
    <row r="180" spans="1:4" ht="15.75">
      <c r="A180" s="33" t="s">
        <v>98</v>
      </c>
      <c r="B180" s="27" t="s">
        <v>81</v>
      </c>
      <c r="C180" s="27" t="s">
        <v>50</v>
      </c>
      <c r="D180" s="88">
        <f>D181</f>
        <v>10</v>
      </c>
    </row>
    <row r="181" spans="1:4" ht="15.75">
      <c r="A181" s="25" t="s">
        <v>48</v>
      </c>
      <c r="B181" s="17" t="s">
        <v>81</v>
      </c>
      <c r="C181" s="17" t="s">
        <v>50</v>
      </c>
      <c r="D181" s="87">
        <f>D182</f>
        <v>10</v>
      </c>
    </row>
    <row r="182" spans="1:4" ht="15" customHeight="1">
      <c r="A182" s="25" t="s">
        <v>49</v>
      </c>
      <c r="B182" s="17" t="s">
        <v>81</v>
      </c>
      <c r="C182" s="17" t="s">
        <v>50</v>
      </c>
      <c r="D182" s="87">
        <f>D183</f>
        <v>10</v>
      </c>
    </row>
    <row r="183" spans="1:4" ht="15" customHeight="1">
      <c r="A183" s="4" t="str">
        <f>'[1]прил.3'!A172</f>
        <v>Прочая закупка товаров, работ и услуг для государственных нужд</v>
      </c>
      <c r="B183" s="11" t="s">
        <v>81</v>
      </c>
      <c r="C183" s="11" t="s">
        <v>50</v>
      </c>
      <c r="D183" s="73">
        <v>10</v>
      </c>
    </row>
    <row r="184" spans="1:4" ht="15" customHeight="1">
      <c r="A184" s="20" t="s">
        <v>87</v>
      </c>
      <c r="B184" s="21" t="s">
        <v>86</v>
      </c>
      <c r="C184" s="21"/>
      <c r="D184" s="86">
        <f>D185</f>
        <v>70</v>
      </c>
    </row>
    <row r="185" spans="1:4" ht="15" customHeight="1">
      <c r="A185" s="33" t="s">
        <v>88</v>
      </c>
      <c r="B185" s="27" t="s">
        <v>86</v>
      </c>
      <c r="C185" s="27" t="s">
        <v>52</v>
      </c>
      <c r="D185" s="88">
        <f>D186</f>
        <v>70</v>
      </c>
    </row>
    <row r="186" spans="1:4" ht="15" customHeight="1">
      <c r="A186" s="37" t="s">
        <v>87</v>
      </c>
      <c r="B186" s="15" t="s">
        <v>86</v>
      </c>
      <c r="C186" s="15" t="s">
        <v>52</v>
      </c>
      <c r="D186" s="87">
        <f>D187</f>
        <v>70</v>
      </c>
    </row>
    <row r="187" spans="1:4" ht="15" customHeight="1">
      <c r="A187" s="37" t="s">
        <v>234</v>
      </c>
      <c r="B187" s="15" t="s">
        <v>86</v>
      </c>
      <c r="C187" s="15" t="s">
        <v>52</v>
      </c>
      <c r="D187" s="87">
        <f>D188</f>
        <v>70</v>
      </c>
    </row>
    <row r="188" spans="1:4" ht="15" customHeight="1">
      <c r="A188" s="7" t="str">
        <f>'[1]прил.3'!A177</f>
        <v>Прочая закупка товаров, работ и услуг для государственных нужд</v>
      </c>
      <c r="B188" s="10" t="s">
        <v>86</v>
      </c>
      <c r="C188" s="10" t="s">
        <v>52</v>
      </c>
      <c r="D188" s="91">
        <v>70</v>
      </c>
    </row>
    <row r="189" spans="1:4" ht="0.75" customHeight="1" hidden="1">
      <c r="A189" s="31" t="s">
        <v>104</v>
      </c>
      <c r="B189" s="21" t="s">
        <v>97</v>
      </c>
      <c r="C189" s="21"/>
      <c r="D189" s="92">
        <f>D190</f>
        <v>0</v>
      </c>
    </row>
    <row r="190" spans="1:4" ht="15.75" hidden="1">
      <c r="A190" s="33" t="s">
        <v>105</v>
      </c>
      <c r="B190" s="27" t="s">
        <v>97</v>
      </c>
      <c r="C190" s="27" t="s">
        <v>50</v>
      </c>
      <c r="D190" s="87">
        <f>D192</f>
        <v>0</v>
      </c>
    </row>
    <row r="191" spans="1:4" ht="15.75" hidden="1">
      <c r="A191" s="25" t="s">
        <v>108</v>
      </c>
      <c r="B191" s="17" t="s">
        <v>97</v>
      </c>
      <c r="C191" s="17" t="s">
        <v>50</v>
      </c>
      <c r="D191" s="87">
        <f>D192</f>
        <v>0</v>
      </c>
    </row>
    <row r="192" spans="1:4" ht="15.75" hidden="1">
      <c r="A192" s="25" t="s">
        <v>106</v>
      </c>
      <c r="B192" s="17" t="s">
        <v>97</v>
      </c>
      <c r="C192" s="17" t="s">
        <v>50</v>
      </c>
      <c r="D192" s="87">
        <f>D193</f>
        <v>0</v>
      </c>
    </row>
    <row r="193" spans="1:4" ht="15.75" hidden="1">
      <c r="A193" s="25" t="s">
        <v>107</v>
      </c>
      <c r="B193" s="17" t="s">
        <v>97</v>
      </c>
      <c r="C193" s="17" t="s">
        <v>50</v>
      </c>
      <c r="D193" s="87">
        <f>D194</f>
        <v>0</v>
      </c>
    </row>
    <row r="194" spans="1:4" ht="15.75" hidden="1">
      <c r="A194" s="4" t="str">
        <f>'[1]прил.3'!A183</f>
        <v>Обслуживание государственного долга</v>
      </c>
      <c r="B194" s="11" t="s">
        <v>97</v>
      </c>
      <c r="C194" s="11" t="s">
        <v>50</v>
      </c>
      <c r="D194" s="73">
        <v>0</v>
      </c>
    </row>
  </sheetData>
  <sheetProtection/>
  <mergeCells count="2">
    <mergeCell ref="A5:D8"/>
    <mergeCell ref="B3:D3"/>
  </mergeCells>
  <printOptions/>
  <pageMargins left="0.76" right="0.27" top="0.48" bottom="0.51" header="0.5" footer="0.5"/>
  <pageSetup fitToHeight="3" fitToWidth="1" horizontalDpi="600" verticalDpi="600" orientation="portrait" paperSize="9" scale="77" r:id="rId1"/>
  <rowBreaks count="2" manualBreakCount="2">
    <brk id="39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view="pageBreakPreview" zoomScale="75" zoomScaleSheetLayoutView="75" zoomScalePageLayoutView="0" workbookViewId="0" topLeftCell="A4">
      <selection activeCell="E158" sqref="E158"/>
    </sheetView>
  </sheetViews>
  <sheetFormatPr defaultColWidth="9.140625" defaultRowHeight="12.75" outlineLevelRow="1"/>
  <cols>
    <col min="1" max="1" width="93.00390625" style="1" customWidth="1"/>
    <col min="2" max="2" width="8.28125" style="1" customWidth="1"/>
    <col min="3" max="3" width="5.7109375" style="1" customWidth="1"/>
    <col min="4" max="4" width="11.57421875" style="81" customWidth="1"/>
    <col min="5" max="5" width="11.8515625" style="1" customWidth="1"/>
    <col min="6" max="16384" width="9.140625" style="1" customWidth="1"/>
  </cols>
  <sheetData>
    <row r="1" spans="1:3" ht="15.75">
      <c r="A1" s="2"/>
      <c r="B1" s="2" t="s">
        <v>273</v>
      </c>
      <c r="C1" s="2"/>
    </row>
    <row r="2" spans="1:3" ht="15.75">
      <c r="A2" s="2"/>
      <c r="B2" s="2" t="s">
        <v>1</v>
      </c>
      <c r="C2" s="2"/>
    </row>
    <row r="3" spans="1:4" ht="15.75">
      <c r="A3" s="2"/>
      <c r="B3" s="222" t="str">
        <f>доходы!C3</f>
        <v>от 17.11.2014 г. №  </v>
      </c>
      <c r="C3" s="222"/>
      <c r="D3" s="222"/>
    </row>
    <row r="4" spans="1:4" ht="15.75">
      <c r="A4" s="2"/>
      <c r="B4" s="2"/>
      <c r="C4" s="2"/>
      <c r="D4" s="84"/>
    </row>
    <row r="5" spans="1:4" ht="12.75">
      <c r="A5" s="219" t="s">
        <v>423</v>
      </c>
      <c r="B5" s="219"/>
      <c r="C5" s="219"/>
      <c r="D5" s="219"/>
    </row>
    <row r="6" spans="1:4" ht="12.75">
      <c r="A6" s="219"/>
      <c r="B6" s="219"/>
      <c r="C6" s="219"/>
      <c r="D6" s="219"/>
    </row>
    <row r="7" spans="1:4" ht="12.75">
      <c r="A7" s="219"/>
      <c r="B7" s="219"/>
      <c r="C7" s="219"/>
      <c r="D7" s="219"/>
    </row>
    <row r="8" spans="1:4" ht="12.75">
      <c r="A8" s="220"/>
      <c r="B8" s="220"/>
      <c r="C8" s="220"/>
      <c r="D8" s="220"/>
    </row>
    <row r="9" spans="1:4" ht="12.75">
      <c r="A9" s="35"/>
      <c r="B9" s="35"/>
      <c r="C9" s="35"/>
      <c r="D9" s="35" t="s">
        <v>70</v>
      </c>
    </row>
    <row r="10" spans="1:5" ht="15.75">
      <c r="A10" s="5" t="s">
        <v>5</v>
      </c>
      <c r="B10" s="5" t="s">
        <v>6</v>
      </c>
      <c r="C10" s="5" t="s">
        <v>7</v>
      </c>
      <c r="D10" s="5" t="s">
        <v>397</v>
      </c>
      <c r="E10" s="5" t="s">
        <v>422</v>
      </c>
    </row>
    <row r="11" spans="1:5" ht="12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5.75">
      <c r="A12" s="18" t="s">
        <v>377</v>
      </c>
      <c r="B12" s="120"/>
      <c r="C12" s="120"/>
      <c r="D12" s="85">
        <f>D13+D95+D144+D153+D167+D43+D177+D172+D66+D50+D162</f>
        <v>76878.90000000001</v>
      </c>
      <c r="E12" s="85">
        <f>E13+E95+E144+E153+E167+E43+E177+E172+E66+E50+E162</f>
        <v>62350.6</v>
      </c>
    </row>
    <row r="13" spans="1:5" ht="15.75">
      <c r="A13" s="19" t="s">
        <v>10</v>
      </c>
      <c r="B13" s="21" t="s">
        <v>50</v>
      </c>
      <c r="C13" s="21"/>
      <c r="D13" s="86">
        <f>D14+D18+D30+D34</f>
        <v>14187.300000000001</v>
      </c>
      <c r="E13" s="86">
        <f>E14+E18+E30+E34</f>
        <v>14037.300000000001</v>
      </c>
    </row>
    <row r="14" spans="1:6" s="29" customFormat="1" ht="31.5">
      <c r="A14" s="30" t="s">
        <v>11</v>
      </c>
      <c r="B14" s="36" t="s">
        <v>50</v>
      </c>
      <c r="C14" s="36" t="s">
        <v>51</v>
      </c>
      <c r="D14" s="54">
        <f aca="true" t="shared" si="0" ref="D14:E16">D15</f>
        <v>2110.6</v>
      </c>
      <c r="E14" s="54">
        <f t="shared" si="0"/>
        <v>2110.6</v>
      </c>
      <c r="F14" s="164"/>
    </row>
    <row r="15" spans="1:5" ht="31.5">
      <c r="A15" s="14" t="s">
        <v>12</v>
      </c>
      <c r="B15" s="15" t="s">
        <v>50</v>
      </c>
      <c r="C15" s="15" t="s">
        <v>51</v>
      </c>
      <c r="D15" s="55">
        <f t="shared" si="0"/>
        <v>2110.6</v>
      </c>
      <c r="E15" s="55">
        <f t="shared" si="0"/>
        <v>2110.6</v>
      </c>
    </row>
    <row r="16" spans="1:5" ht="15.75">
      <c r="A16" s="16" t="s">
        <v>13</v>
      </c>
      <c r="B16" s="15" t="s">
        <v>50</v>
      </c>
      <c r="C16" s="15" t="s">
        <v>51</v>
      </c>
      <c r="D16" s="87">
        <f t="shared" si="0"/>
        <v>2110.6</v>
      </c>
      <c r="E16" s="87">
        <f t="shared" si="0"/>
        <v>2110.6</v>
      </c>
    </row>
    <row r="17" spans="1:5" ht="15.75">
      <c r="A17" s="7" t="s">
        <v>14</v>
      </c>
      <c r="B17" s="10" t="s">
        <v>50</v>
      </c>
      <c r="C17" s="10" t="s">
        <v>51</v>
      </c>
      <c r="D17" s="56">
        <v>2110.6</v>
      </c>
      <c r="E17" s="56">
        <v>2110.6</v>
      </c>
    </row>
    <row r="18" spans="1:5" s="29" customFormat="1" ht="47.25">
      <c r="A18" s="30" t="s">
        <v>15</v>
      </c>
      <c r="B18" s="36" t="s">
        <v>50</v>
      </c>
      <c r="C18" s="36" t="s">
        <v>52</v>
      </c>
      <c r="D18" s="54">
        <f>D19+D26</f>
        <v>11009.1</v>
      </c>
      <c r="E18" s="54">
        <f>E19+E26</f>
        <v>11009.1</v>
      </c>
    </row>
    <row r="19" spans="1:5" ht="31.5">
      <c r="A19" s="7" t="s">
        <v>12</v>
      </c>
      <c r="B19" s="15" t="s">
        <v>50</v>
      </c>
      <c r="C19" s="15" t="s">
        <v>52</v>
      </c>
      <c r="D19" s="55">
        <f>D20</f>
        <v>11009.1</v>
      </c>
      <c r="E19" s="55">
        <f>E20</f>
        <v>11009.1</v>
      </c>
    </row>
    <row r="20" spans="1:5" ht="15.75">
      <c r="A20" s="16" t="s">
        <v>16</v>
      </c>
      <c r="B20" s="15" t="s">
        <v>50</v>
      </c>
      <c r="C20" s="15" t="s">
        <v>52</v>
      </c>
      <c r="D20" s="55">
        <f>SUM(D21:D25)</f>
        <v>11009.1</v>
      </c>
      <c r="E20" s="55">
        <f>SUM(E21:E25)</f>
        <v>11009.1</v>
      </c>
    </row>
    <row r="21" spans="1:5" ht="15.75">
      <c r="A21" s="7" t="s">
        <v>14</v>
      </c>
      <c r="B21" s="10" t="s">
        <v>50</v>
      </c>
      <c r="C21" s="10" t="s">
        <v>52</v>
      </c>
      <c r="D21" s="56">
        <v>10830.9</v>
      </c>
      <c r="E21" s="173">
        <v>10830.9</v>
      </c>
    </row>
    <row r="22" spans="1:5" s="23" customFormat="1" ht="15.75">
      <c r="A22" s="12" t="s">
        <v>292</v>
      </c>
      <c r="B22" s="10" t="s">
        <v>50</v>
      </c>
      <c r="C22" s="10" t="s">
        <v>52</v>
      </c>
      <c r="D22" s="56">
        <v>178.2</v>
      </c>
      <c r="E22" s="56">
        <v>178.2</v>
      </c>
    </row>
    <row r="23" spans="1:5" s="23" customFormat="1" ht="15.75" hidden="1" outlineLevel="1">
      <c r="A23" s="12" t="s">
        <v>300</v>
      </c>
      <c r="B23" s="10" t="s">
        <v>50</v>
      </c>
      <c r="C23" s="10" t="s">
        <v>52</v>
      </c>
      <c r="D23" s="56">
        <f>65.1-65.1</f>
        <v>0</v>
      </c>
      <c r="E23" s="56">
        <f>65.1-65.1</f>
        <v>0</v>
      </c>
    </row>
    <row r="24" spans="1:5" ht="15.75" hidden="1" outlineLevel="1">
      <c r="A24" s="12" t="s">
        <v>305</v>
      </c>
      <c r="B24" s="10" t="s">
        <v>50</v>
      </c>
      <c r="C24" s="10" t="s">
        <v>52</v>
      </c>
      <c r="D24" s="73">
        <f>607.8-23.6-0.5-10-573.7</f>
        <v>0</v>
      </c>
      <c r="E24" s="73">
        <f>607.8-23.6-0.5-10-573.7</f>
        <v>0</v>
      </c>
    </row>
    <row r="25" spans="1:5" ht="15.75" hidden="1" outlineLevel="1">
      <c r="A25" s="12" t="s">
        <v>296</v>
      </c>
      <c r="B25" s="10" t="s">
        <v>50</v>
      </c>
      <c r="C25" s="10" t="s">
        <v>52</v>
      </c>
      <c r="D25" s="56">
        <f>22-22</f>
        <v>0</v>
      </c>
      <c r="E25" s="56">
        <f>22-22</f>
        <v>0</v>
      </c>
    </row>
    <row r="26" spans="1:5" s="29" customFormat="1" ht="31.5" hidden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50</v>
      </c>
      <c r="C26" s="36" t="s">
        <v>52</v>
      </c>
      <c r="D26" s="54">
        <f>D29</f>
        <v>0</v>
      </c>
      <c r="E26" s="54">
        <f>E29</f>
        <v>0</v>
      </c>
    </row>
    <row r="27" spans="1:5" s="29" customFormat="1" ht="15.75" hidden="1">
      <c r="A27" s="46" t="str">
        <f>'[1]прил.3'!A28</f>
        <v>Межбюджетные трансферты</v>
      </c>
      <c r="B27" s="36" t="s">
        <v>50</v>
      </c>
      <c r="C27" s="36" t="s">
        <v>52</v>
      </c>
      <c r="D27" s="54">
        <f>D29</f>
        <v>0</v>
      </c>
      <c r="E27" s="54">
        <f>E29</f>
        <v>0</v>
      </c>
    </row>
    <row r="28" spans="1:5" s="29" customFormat="1" ht="63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50</v>
      </c>
      <c r="C28" s="36" t="s">
        <v>52</v>
      </c>
      <c r="D28" s="54">
        <f>D29</f>
        <v>0</v>
      </c>
      <c r="E28" s="54">
        <f>E29</f>
        <v>0</v>
      </c>
    </row>
    <row r="29" spans="1:5" ht="0.75" customHeight="1" hidden="1">
      <c r="A29" s="12" t="str">
        <f>'[1]прил.3'!A30</f>
        <v>Иные межбюджетные трансферты</v>
      </c>
      <c r="B29" s="10" t="s">
        <v>50</v>
      </c>
      <c r="C29" s="10" t="s">
        <v>52</v>
      </c>
      <c r="D29" s="56"/>
      <c r="E29" s="56"/>
    </row>
    <row r="30" spans="1:5" s="23" customFormat="1" ht="15.75">
      <c r="A30" s="28" t="s">
        <v>17</v>
      </c>
      <c r="B30" s="27" t="s">
        <v>50</v>
      </c>
      <c r="C30" s="27" t="s">
        <v>81</v>
      </c>
      <c r="D30" s="88">
        <f aca="true" t="shared" si="1" ref="D30:E32">D31</f>
        <v>100</v>
      </c>
      <c r="E30" s="88">
        <f t="shared" si="1"/>
        <v>100</v>
      </c>
    </row>
    <row r="31" spans="1:5" ht="15.75">
      <c r="A31" s="16" t="s">
        <v>17</v>
      </c>
      <c r="B31" s="17" t="s">
        <v>50</v>
      </c>
      <c r="C31" s="17" t="s">
        <v>81</v>
      </c>
      <c r="D31" s="87">
        <f t="shared" si="1"/>
        <v>100</v>
      </c>
      <c r="E31" s="87">
        <f t="shared" si="1"/>
        <v>100</v>
      </c>
    </row>
    <row r="32" spans="1:5" ht="15.75">
      <c r="A32" s="16" t="s">
        <v>18</v>
      </c>
      <c r="B32" s="17" t="s">
        <v>50</v>
      </c>
      <c r="C32" s="17" t="s">
        <v>81</v>
      </c>
      <c r="D32" s="87">
        <f t="shared" si="1"/>
        <v>100</v>
      </c>
      <c r="E32" s="87">
        <f t="shared" si="1"/>
        <v>100</v>
      </c>
    </row>
    <row r="33" spans="1:5" ht="15.75">
      <c r="A33" s="6" t="s">
        <v>19</v>
      </c>
      <c r="B33" s="11" t="s">
        <v>50</v>
      </c>
      <c r="C33" s="11" t="s">
        <v>81</v>
      </c>
      <c r="D33" s="73">
        <v>100</v>
      </c>
      <c r="E33" s="73">
        <v>100</v>
      </c>
    </row>
    <row r="34" spans="1:5" s="29" customFormat="1" ht="15.75">
      <c r="A34" s="28" t="s">
        <v>20</v>
      </c>
      <c r="B34" s="27" t="s">
        <v>50</v>
      </c>
      <c r="C34" s="27" t="s">
        <v>97</v>
      </c>
      <c r="D34" s="88">
        <f>D35+D41</f>
        <v>967.6</v>
      </c>
      <c r="E34" s="88">
        <f>E35+E41</f>
        <v>817.6</v>
      </c>
    </row>
    <row r="35" spans="1:5" ht="15.75">
      <c r="A35" s="14" t="s">
        <v>89</v>
      </c>
      <c r="B35" s="15" t="s">
        <v>50</v>
      </c>
      <c r="C35" s="15" t="s">
        <v>97</v>
      </c>
      <c r="D35" s="55">
        <f>D36</f>
        <v>967.6</v>
      </c>
      <c r="E35" s="55">
        <f>E36</f>
        <v>817.6</v>
      </c>
    </row>
    <row r="36" spans="1:5" ht="15.75">
      <c r="A36" s="14" t="s">
        <v>90</v>
      </c>
      <c r="B36" s="15" t="s">
        <v>50</v>
      </c>
      <c r="C36" s="15" t="s">
        <v>97</v>
      </c>
      <c r="D36" s="55">
        <f>D37</f>
        <v>967.6</v>
      </c>
      <c r="E36" s="55">
        <f>E37</f>
        <v>817.6</v>
      </c>
    </row>
    <row r="37" spans="1:5" ht="15.75">
      <c r="A37" s="14" t="s">
        <v>91</v>
      </c>
      <c r="B37" s="15" t="s">
        <v>50</v>
      </c>
      <c r="C37" s="15" t="s">
        <v>97</v>
      </c>
      <c r="D37" s="55">
        <f>SUM(D38:D40)</f>
        <v>967.6</v>
      </c>
      <c r="E37" s="55">
        <f>SUM(E38:E40)</f>
        <v>817.6</v>
      </c>
    </row>
    <row r="38" spans="1:5" ht="15.75">
      <c r="A38" s="12" t="s">
        <v>292</v>
      </c>
      <c r="B38" s="10" t="s">
        <v>50</v>
      </c>
      <c r="C38" s="10" t="s">
        <v>97</v>
      </c>
      <c r="D38" s="56">
        <v>150</v>
      </c>
      <c r="E38" s="56">
        <v>100</v>
      </c>
    </row>
    <row r="39" spans="1:5" ht="15.75" outlineLevel="1">
      <c r="A39" s="12" t="s">
        <v>305</v>
      </c>
      <c r="B39" s="10" t="s">
        <v>50</v>
      </c>
      <c r="C39" s="10" t="s">
        <v>97</v>
      </c>
      <c r="D39" s="73">
        <v>710</v>
      </c>
      <c r="E39" s="73">
        <v>610</v>
      </c>
    </row>
    <row r="40" spans="1:5" ht="15.75" outlineLevel="1">
      <c r="A40" s="12" t="s">
        <v>296</v>
      </c>
      <c r="B40" s="10" t="s">
        <v>50</v>
      </c>
      <c r="C40" s="10" t="s">
        <v>97</v>
      </c>
      <c r="D40" s="56">
        <v>107.6</v>
      </c>
      <c r="E40" s="56">
        <v>107.6</v>
      </c>
    </row>
    <row r="41" spans="1:5" ht="15.75" outlineLevel="1">
      <c r="A41" s="14" t="s">
        <v>372</v>
      </c>
      <c r="B41" s="15" t="s">
        <v>50</v>
      </c>
      <c r="C41" s="15" t="s">
        <v>97</v>
      </c>
      <c r="D41" s="15" t="str">
        <f>D42</f>
        <v>0</v>
      </c>
      <c r="E41" s="15" t="str">
        <f>E42</f>
        <v>0</v>
      </c>
    </row>
    <row r="42" spans="1:5" ht="15.75" outlineLevel="1">
      <c r="A42" s="7" t="s">
        <v>372</v>
      </c>
      <c r="B42" s="10" t="s">
        <v>50</v>
      </c>
      <c r="C42" s="10" t="s">
        <v>97</v>
      </c>
      <c r="D42" s="10" t="s">
        <v>391</v>
      </c>
      <c r="E42" s="10" t="s">
        <v>391</v>
      </c>
    </row>
    <row r="43" spans="1:5" ht="15.75">
      <c r="A43" s="19" t="s">
        <v>23</v>
      </c>
      <c r="B43" s="21" t="s">
        <v>51</v>
      </c>
      <c r="C43" s="21"/>
      <c r="D43" s="53">
        <f aca="true" t="shared" si="2" ref="D43:E45">D44</f>
        <v>800</v>
      </c>
      <c r="E43" s="53">
        <f t="shared" si="2"/>
        <v>396.00000000000006</v>
      </c>
    </row>
    <row r="44" spans="1:5" s="29" customFormat="1" ht="15.75">
      <c r="A44" s="28" t="s">
        <v>24</v>
      </c>
      <c r="B44" s="27" t="s">
        <v>51</v>
      </c>
      <c r="C44" s="27" t="s">
        <v>55</v>
      </c>
      <c r="D44" s="54">
        <f t="shared" si="2"/>
        <v>800</v>
      </c>
      <c r="E44" s="54">
        <f t="shared" si="2"/>
        <v>396.00000000000006</v>
      </c>
    </row>
    <row r="45" spans="1:5" ht="15.75">
      <c r="A45" s="14" t="s">
        <v>21</v>
      </c>
      <c r="B45" s="15" t="s">
        <v>51</v>
      </c>
      <c r="C45" s="15" t="s">
        <v>55</v>
      </c>
      <c r="D45" s="55">
        <f t="shared" si="2"/>
        <v>800</v>
      </c>
      <c r="E45" s="55">
        <f t="shared" si="2"/>
        <v>396.00000000000006</v>
      </c>
    </row>
    <row r="46" spans="1:5" ht="31.5">
      <c r="A46" s="14" t="s">
        <v>25</v>
      </c>
      <c r="B46" s="15" t="s">
        <v>51</v>
      </c>
      <c r="C46" s="15" t="s">
        <v>55</v>
      </c>
      <c r="D46" s="55">
        <f>D47+D48+D49</f>
        <v>800</v>
      </c>
      <c r="E46" s="55">
        <f>E47+E48+E49</f>
        <v>396.00000000000006</v>
      </c>
    </row>
    <row r="47" spans="1:5" ht="15.75">
      <c r="A47" s="7" t="str">
        <f>'[1]прил.3'!A46</f>
        <v>Фонд оплаты труда и страховые взносы</v>
      </c>
      <c r="B47" s="10" t="s">
        <v>51</v>
      </c>
      <c r="C47" s="10" t="s">
        <v>55</v>
      </c>
      <c r="D47" s="56">
        <v>452</v>
      </c>
      <c r="E47" s="56">
        <v>376.3</v>
      </c>
    </row>
    <row r="48" spans="1:5" ht="15.75">
      <c r="A48" s="7" t="str">
        <f>'[1]прил.3'!A47</f>
        <v>Иные выплаты персоналу, за исключением фонда оплаты труда</v>
      </c>
      <c r="B48" s="10" t="s">
        <v>51</v>
      </c>
      <c r="C48" s="10" t="s">
        <v>55</v>
      </c>
      <c r="D48" s="56">
        <v>13.6</v>
      </c>
      <c r="E48" s="56">
        <v>8.1</v>
      </c>
    </row>
    <row r="49" spans="1:5" ht="15.75" customHeight="1">
      <c r="A49" s="7" t="str">
        <f>'[1]прил.3'!A48</f>
        <v>Прочая закупка товаров, работ и услуг для государственных нужд</v>
      </c>
      <c r="B49" s="10" t="s">
        <v>51</v>
      </c>
      <c r="C49" s="10" t="s">
        <v>55</v>
      </c>
      <c r="D49" s="56">
        <v>334.4</v>
      </c>
      <c r="E49" s="56">
        <v>11.6</v>
      </c>
    </row>
    <row r="50" spans="1:5" ht="15.75" customHeight="1" outlineLevel="1">
      <c r="A50" s="132" t="str">
        <f>'[1]прил.3'!A49</f>
        <v>Национальная безопасность и правоохранительная деятельность</v>
      </c>
      <c r="B50" s="39" t="s">
        <v>55</v>
      </c>
      <c r="C50" s="39"/>
      <c r="D50" s="53">
        <f>D51+D60+D63</f>
        <v>152.7</v>
      </c>
      <c r="E50" s="53">
        <f>E51+E60+E63</f>
        <v>157.7</v>
      </c>
    </row>
    <row r="51" spans="1:5" ht="15.75" customHeight="1" outlineLevel="1">
      <c r="A51" s="30" t="s">
        <v>337</v>
      </c>
      <c r="B51" s="36" t="s">
        <v>55</v>
      </c>
      <c r="C51" s="36" t="s">
        <v>52</v>
      </c>
      <c r="D51" s="54">
        <f>D52</f>
        <v>85</v>
      </c>
      <c r="E51" s="54">
        <f>E52</f>
        <v>90</v>
      </c>
    </row>
    <row r="52" spans="1:5" ht="15.75" customHeight="1" outlineLevel="1">
      <c r="A52" s="14" t="s">
        <v>22</v>
      </c>
      <c r="B52" s="15" t="s">
        <v>55</v>
      </c>
      <c r="C52" s="15" t="s">
        <v>52</v>
      </c>
      <c r="D52" s="55">
        <f>D53+D57</f>
        <v>85</v>
      </c>
      <c r="E52" s="55">
        <f>E53+E57</f>
        <v>90</v>
      </c>
    </row>
    <row r="53" spans="1:5" ht="15.75" customHeight="1" outlineLevel="1">
      <c r="A53" s="14" t="str">
        <f>'[1]прил.3'!A52</f>
        <v>Государственная регистрация актов гражданского состояния (федеральный бюджет)</v>
      </c>
      <c r="B53" s="15" t="s">
        <v>55</v>
      </c>
      <c r="C53" s="15" t="s">
        <v>52</v>
      </c>
      <c r="D53" s="55">
        <f>SUM(D54:D56)</f>
        <v>65</v>
      </c>
      <c r="E53" s="55">
        <f>SUM(E54:E56)</f>
        <v>70</v>
      </c>
    </row>
    <row r="54" spans="1:5" ht="15.75" customHeight="1" outlineLevel="1">
      <c r="A54" s="7" t="str">
        <f>'[1]прил.3'!A53</f>
        <v>Фонд оплаты труда и страховые взносы</v>
      </c>
      <c r="B54" s="10" t="s">
        <v>55</v>
      </c>
      <c r="C54" s="10" t="s">
        <v>52</v>
      </c>
      <c r="D54" s="56">
        <v>46.9</v>
      </c>
      <c r="E54" s="56">
        <v>46.9</v>
      </c>
    </row>
    <row r="55" spans="1:5" ht="15.75" customHeight="1" outlineLevel="1">
      <c r="A55" s="12" t="s">
        <v>300</v>
      </c>
      <c r="B55" s="10" t="s">
        <v>55</v>
      </c>
      <c r="C55" s="10" t="s">
        <v>52</v>
      </c>
      <c r="D55" s="56">
        <v>8.9</v>
      </c>
      <c r="E55" s="56">
        <v>8.9</v>
      </c>
    </row>
    <row r="56" spans="1:5" ht="15.75" customHeight="1" outlineLevel="1">
      <c r="A56" s="7" t="str">
        <f>'[1]прил.3'!A55</f>
        <v>Прочая закупка товаров, работ и услуг для государственных нужд</v>
      </c>
      <c r="B56" s="10" t="s">
        <v>55</v>
      </c>
      <c r="C56" s="10" t="s">
        <v>52</v>
      </c>
      <c r="D56" s="56">
        <v>9.2</v>
      </c>
      <c r="E56" s="56">
        <v>14.2</v>
      </c>
    </row>
    <row r="57" spans="1:5" ht="15.75" customHeight="1" outlineLevel="1">
      <c r="A57" s="14" t="str">
        <f>'[1]прил.3'!A56</f>
        <v>Государственная регистрация актов гражданского состояния (окружной бюджет)</v>
      </c>
      <c r="B57" s="15" t="s">
        <v>55</v>
      </c>
      <c r="C57" s="15" t="s">
        <v>52</v>
      </c>
      <c r="D57" s="55">
        <f>SUM(D58:D59)</f>
        <v>20</v>
      </c>
      <c r="E57" s="55">
        <f>SUM(E58:E59)</f>
        <v>20</v>
      </c>
    </row>
    <row r="58" spans="1:5" ht="15.75" customHeight="1" outlineLevel="1">
      <c r="A58" s="12" t="s">
        <v>300</v>
      </c>
      <c r="B58" s="10" t="s">
        <v>55</v>
      </c>
      <c r="C58" s="10" t="s">
        <v>52</v>
      </c>
      <c r="D58" s="56">
        <v>0.4</v>
      </c>
      <c r="E58" s="56">
        <v>0.4</v>
      </c>
    </row>
    <row r="59" spans="1:5" ht="15" customHeight="1" outlineLevel="1">
      <c r="A59" s="7" t="str">
        <f>'[1]прил.3'!A58</f>
        <v>Прочая закупка товаров, работ и услуг для государственных нужд</v>
      </c>
      <c r="B59" s="10" t="s">
        <v>55</v>
      </c>
      <c r="C59" s="10" t="s">
        <v>52</v>
      </c>
      <c r="D59" s="56">
        <v>19.6</v>
      </c>
      <c r="E59" s="56">
        <v>19.6</v>
      </c>
    </row>
    <row r="60" spans="1:5" ht="29.25" customHeight="1" outlineLevel="1">
      <c r="A60" s="30" t="s">
        <v>338</v>
      </c>
      <c r="B60" s="36" t="s">
        <v>55</v>
      </c>
      <c r="C60" s="36" t="s">
        <v>113</v>
      </c>
      <c r="D60" s="54">
        <f>D61</f>
        <v>37.7</v>
      </c>
      <c r="E60" s="54">
        <f>E61</f>
        <v>37.7</v>
      </c>
    </row>
    <row r="61" spans="1:5" ht="15.75" customHeight="1" outlineLevel="1">
      <c r="A61" s="14" t="s">
        <v>340</v>
      </c>
      <c r="B61" s="15" t="s">
        <v>55</v>
      </c>
      <c r="C61" s="15" t="s">
        <v>113</v>
      </c>
      <c r="D61" s="55">
        <f>D62</f>
        <v>37.7</v>
      </c>
      <c r="E61" s="55">
        <f>E62</f>
        <v>37.7</v>
      </c>
    </row>
    <row r="62" spans="1:5" ht="15.75" customHeight="1" outlineLevel="1">
      <c r="A62" s="7" t="str">
        <f>'[1]прил.3'!A55</f>
        <v>Прочая закупка товаров, работ и услуг для государственных нужд</v>
      </c>
      <c r="B62" s="10" t="s">
        <v>55</v>
      </c>
      <c r="C62" s="10" t="s">
        <v>113</v>
      </c>
      <c r="D62" s="56">
        <v>37.7</v>
      </c>
      <c r="E62" s="56">
        <v>37.7</v>
      </c>
    </row>
    <row r="63" spans="1:5" ht="15.75" customHeight="1" outlineLevel="1">
      <c r="A63" s="30" t="s">
        <v>338</v>
      </c>
      <c r="B63" s="36" t="s">
        <v>55</v>
      </c>
      <c r="C63" s="36" t="s">
        <v>339</v>
      </c>
      <c r="D63" s="54">
        <f>D64</f>
        <v>30</v>
      </c>
      <c r="E63" s="55">
        <f>E64</f>
        <v>30</v>
      </c>
    </row>
    <row r="64" spans="1:5" ht="15.75" customHeight="1" outlineLevel="1">
      <c r="A64" s="14" t="s">
        <v>396</v>
      </c>
      <c r="B64" s="15" t="s">
        <v>55</v>
      </c>
      <c r="C64" s="15" t="s">
        <v>339</v>
      </c>
      <c r="D64" s="55">
        <f>D65</f>
        <v>30</v>
      </c>
      <c r="E64" s="55">
        <f>E65</f>
        <v>30</v>
      </c>
    </row>
    <row r="65" spans="1:5" ht="15.75" customHeight="1" outlineLevel="1">
      <c r="A65" s="7" t="str">
        <f>'[1]прил.3'!A58</f>
        <v>Прочая закупка товаров, работ и услуг для государственных нужд</v>
      </c>
      <c r="B65" s="10" t="s">
        <v>55</v>
      </c>
      <c r="C65" s="10" t="s">
        <v>339</v>
      </c>
      <c r="D65" s="56">
        <v>30</v>
      </c>
      <c r="E65" s="56">
        <v>30</v>
      </c>
    </row>
    <row r="66" spans="1:5" s="133" customFormat="1" ht="15.75" customHeight="1">
      <c r="A66" s="31" t="s">
        <v>85</v>
      </c>
      <c r="B66" s="21" t="s">
        <v>52</v>
      </c>
      <c r="C66" s="21"/>
      <c r="D66" s="53">
        <f>D84+D88+D71+D67</f>
        <v>2063.5</v>
      </c>
      <c r="E66" s="53">
        <f>E84+E88+E71+E67</f>
        <v>1640</v>
      </c>
    </row>
    <row r="67" spans="1:5" s="29" customFormat="1" ht="15.75" outlineLevel="1">
      <c r="A67" s="30" t="str">
        <f>'[1]прил.3'!A67</f>
        <v>Общеэкономические вопросы</v>
      </c>
      <c r="B67" s="134" t="str">
        <f>'[1]прил.3'!B67</f>
        <v>04</v>
      </c>
      <c r="C67" s="134" t="str">
        <f>'[1]прил.3'!C67</f>
        <v>01</v>
      </c>
      <c r="D67" s="54">
        <f aca="true" t="shared" si="3" ref="D67:E69">D68</f>
        <v>798</v>
      </c>
      <c r="E67" s="54">
        <f t="shared" si="3"/>
        <v>720</v>
      </c>
    </row>
    <row r="68" spans="1:5" ht="15.75" outlineLevel="1">
      <c r="A68" s="14" t="str">
        <f>'[1]прил.3'!A68</f>
        <v>Региональные целевые программы</v>
      </c>
      <c r="B68" s="135" t="str">
        <f>'[1]прил.3'!B68</f>
        <v>04</v>
      </c>
      <c r="C68" s="135" t="str">
        <f>'[1]прил.3'!C68</f>
        <v>01</v>
      </c>
      <c r="D68" s="55">
        <f t="shared" si="3"/>
        <v>798</v>
      </c>
      <c r="E68" s="55">
        <f t="shared" si="3"/>
        <v>720</v>
      </c>
    </row>
    <row r="69" spans="1:5" ht="15.75" outlineLevel="1">
      <c r="A69" s="14" t="str">
        <f>'[1]прил.3'!A69</f>
        <v>Программа "Содействие занятости населения"</v>
      </c>
      <c r="B69" s="135" t="str">
        <f>'[1]прил.3'!B69</f>
        <v>04</v>
      </c>
      <c r="C69" s="135" t="str">
        <f>'[1]прил.3'!C69</f>
        <v>01</v>
      </c>
      <c r="D69" s="55">
        <f t="shared" si="3"/>
        <v>798</v>
      </c>
      <c r="E69" s="55">
        <f t="shared" si="3"/>
        <v>720</v>
      </c>
    </row>
    <row r="70" spans="1:5" ht="15.75" outlineLevel="1">
      <c r="A70" s="7" t="str">
        <f>'[1]прил.3'!A70</f>
        <v>Прочая закупка товаров, работ и услуг для государственных нужд</v>
      </c>
      <c r="B70" s="63" t="str">
        <f>'[1]прил.3'!B70</f>
        <v>04</v>
      </c>
      <c r="C70" s="63" t="str">
        <f>'[1]прил.3'!C70</f>
        <v>01</v>
      </c>
      <c r="D70" s="56">
        <v>798</v>
      </c>
      <c r="E70" s="56">
        <v>720</v>
      </c>
    </row>
    <row r="71" spans="1:5" s="29" customFormat="1" ht="15" customHeight="1">
      <c r="A71" s="33" t="str">
        <f>'[1]прил.3'!A71</f>
        <v>Дорожное хозяйство (дорожные фонды)</v>
      </c>
      <c r="B71" s="27" t="s">
        <v>52</v>
      </c>
      <c r="C71" s="27" t="s">
        <v>113</v>
      </c>
      <c r="D71" s="54">
        <f>D76+D72+D80</f>
        <v>795.5</v>
      </c>
      <c r="E71" s="54">
        <f>E76+E72+E80</f>
        <v>450</v>
      </c>
    </row>
    <row r="72" spans="1:5" s="29" customFormat="1" ht="0.75" customHeight="1" hidden="1">
      <c r="A72" s="25" t="str">
        <f>'[1]прил.3'!A72</f>
        <v>Дорожное хозяйство</v>
      </c>
      <c r="B72" s="17" t="s">
        <v>52</v>
      </c>
      <c r="C72" s="17" t="s">
        <v>113</v>
      </c>
      <c r="D72" s="55">
        <f aca="true" t="shared" si="4" ref="D72:E74">D73</f>
        <v>0</v>
      </c>
      <c r="E72" s="55">
        <f t="shared" si="4"/>
        <v>0</v>
      </c>
    </row>
    <row r="73" spans="1:5" s="29" customFormat="1" ht="15.75" hidden="1">
      <c r="A73" s="25" t="str">
        <f>'[1]прил.3'!A73</f>
        <v>Содержание и управление дорожным хозяйством</v>
      </c>
      <c r="B73" s="17" t="s">
        <v>52</v>
      </c>
      <c r="C73" s="17" t="s">
        <v>113</v>
      </c>
      <c r="D73" s="55">
        <f t="shared" si="4"/>
        <v>0</v>
      </c>
      <c r="E73" s="55">
        <f t="shared" si="4"/>
        <v>0</v>
      </c>
    </row>
    <row r="74" spans="1:5" s="29" customFormat="1" ht="31.5" hidden="1">
      <c r="A74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74" s="17" t="s">
        <v>52</v>
      </c>
      <c r="C74" s="17" t="s">
        <v>113</v>
      </c>
      <c r="D74" s="55">
        <f t="shared" si="4"/>
        <v>0</v>
      </c>
      <c r="E74" s="55">
        <f t="shared" si="4"/>
        <v>0</v>
      </c>
    </row>
    <row r="75" spans="1:5" s="29" customFormat="1" ht="15.75" customHeight="1" hidden="1">
      <c r="A75" s="4" t="str">
        <f>'[1]прил.3'!A75</f>
        <v>Прочая закупка товаров, работ и услуг для государственных нужд</v>
      </c>
      <c r="B75" s="11" t="s">
        <v>52</v>
      </c>
      <c r="C75" s="11" t="s">
        <v>113</v>
      </c>
      <c r="D75" s="56"/>
      <c r="E75" s="56"/>
    </row>
    <row r="76" spans="1:5" ht="15.75" customHeight="1" hidden="1" outlineLevel="1">
      <c r="A76" s="25" t="str">
        <f>'[1]прил.3'!A76</f>
        <v>Региональные целевые программы</v>
      </c>
      <c r="B76" s="17" t="s">
        <v>52</v>
      </c>
      <c r="C76" s="17" t="s">
        <v>113</v>
      </c>
      <c r="D76" s="87">
        <f aca="true" t="shared" si="5" ref="D76:E78">D77</f>
        <v>0</v>
      </c>
      <c r="E76" s="87">
        <f t="shared" si="5"/>
        <v>0</v>
      </c>
    </row>
    <row r="77" spans="1:5" ht="15.75" customHeight="1" hidden="1" outlineLevel="1">
      <c r="A77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77" s="17" t="s">
        <v>52</v>
      </c>
      <c r="C77" s="17" t="s">
        <v>113</v>
      </c>
      <c r="D77" s="87">
        <f t="shared" si="5"/>
        <v>0</v>
      </c>
      <c r="E77" s="87">
        <f t="shared" si="5"/>
        <v>0</v>
      </c>
    </row>
    <row r="78" spans="1:5" ht="15.75" customHeight="1" hidden="1" outlineLevel="1">
      <c r="A78" s="25" t="str">
        <f>'[1]прил.3'!A78</f>
        <v>Подпрограмма «Автомобильные дороги»</v>
      </c>
      <c r="B78" s="17" t="s">
        <v>52</v>
      </c>
      <c r="C78" s="17" t="s">
        <v>113</v>
      </c>
      <c r="D78" s="87">
        <f t="shared" si="5"/>
        <v>0</v>
      </c>
      <c r="E78" s="87">
        <f t="shared" si="5"/>
        <v>0</v>
      </c>
    </row>
    <row r="79" spans="1:5" ht="15.75" customHeight="1" hidden="1" outlineLevel="1">
      <c r="A79" s="4" t="str">
        <f>'[1]прил.3'!A79</f>
        <v>Прочая закупка товаров, работ и услуг для государственных нужд</v>
      </c>
      <c r="B79" s="11" t="s">
        <v>52</v>
      </c>
      <c r="C79" s="11" t="s">
        <v>113</v>
      </c>
      <c r="D79" s="73"/>
      <c r="E79" s="73"/>
    </row>
    <row r="80" spans="1:5" ht="15.75" customHeight="1" outlineLevel="1">
      <c r="A80" s="25" t="str">
        <f>'[1]прил.3'!A80</f>
        <v>Целевые программы муниципальных образований</v>
      </c>
      <c r="B80" s="136" t="str">
        <f>'[1]прил.3'!B80</f>
        <v>04</v>
      </c>
      <c r="C80" s="136" t="str">
        <f>'[1]прил.3'!C80</f>
        <v>09</v>
      </c>
      <c r="D80" s="87">
        <f aca="true" t="shared" si="6" ref="D80:E82">D81</f>
        <v>795.5</v>
      </c>
      <c r="E80" s="87">
        <f t="shared" si="6"/>
        <v>450</v>
      </c>
    </row>
    <row r="81" spans="1:5" ht="15.75" customHeight="1" outlineLevel="1">
      <c r="A81" s="25" t="str">
        <f>'[1]прил.3'!A81</f>
        <v>Программа " Развитие транспортной системы Кондинского района на 2011-2013 годы</v>
      </c>
      <c r="B81" s="136" t="str">
        <f>'[1]прил.3'!B81</f>
        <v>04</v>
      </c>
      <c r="C81" s="136" t="str">
        <f>'[1]прил.3'!C81</f>
        <v>09</v>
      </c>
      <c r="D81" s="87">
        <f t="shared" si="6"/>
        <v>795.5</v>
      </c>
      <c r="E81" s="87">
        <f t="shared" si="6"/>
        <v>450</v>
      </c>
    </row>
    <row r="82" spans="1:5" ht="15.75" customHeight="1" outlineLevel="1">
      <c r="A82" s="25" t="str">
        <f>'[1]прил.3'!A82</f>
        <v>Подпрограмма «Автомобильные дороги»</v>
      </c>
      <c r="B82" s="136" t="str">
        <f>'[1]прил.3'!B82</f>
        <v>04</v>
      </c>
      <c r="C82" s="136" t="str">
        <f>'[1]прил.3'!C82</f>
        <v>09</v>
      </c>
      <c r="D82" s="87">
        <f t="shared" si="6"/>
        <v>795.5</v>
      </c>
      <c r="E82" s="87">
        <f t="shared" si="6"/>
        <v>450</v>
      </c>
    </row>
    <row r="83" spans="1:5" ht="15.75" customHeight="1" outlineLevel="1">
      <c r="A83" s="4" t="str">
        <f>'[1]прил.3'!A83</f>
        <v>Прочая закупка товаров, работ и услуг для государственных нужд</v>
      </c>
      <c r="B83" s="137" t="str">
        <f>'[1]прил.3'!B83</f>
        <v>04</v>
      </c>
      <c r="C83" s="137" t="str">
        <f>'[1]прил.3'!C83</f>
        <v>09</v>
      </c>
      <c r="D83" s="73">
        <v>795.5</v>
      </c>
      <c r="E83" s="174">
        <v>450</v>
      </c>
    </row>
    <row r="84" spans="1:5" ht="15.75" customHeight="1">
      <c r="A84" s="33" t="s">
        <v>92</v>
      </c>
      <c r="B84" s="27" t="s">
        <v>52</v>
      </c>
      <c r="C84" s="27" t="s">
        <v>93</v>
      </c>
      <c r="D84" s="55">
        <f aca="true" t="shared" si="7" ref="D84:E86">D85</f>
        <v>470</v>
      </c>
      <c r="E84" s="55">
        <f t="shared" si="7"/>
        <v>470</v>
      </c>
    </row>
    <row r="85" spans="1:5" ht="15.75">
      <c r="A85" s="25" t="s">
        <v>94</v>
      </c>
      <c r="B85" s="15" t="s">
        <v>52</v>
      </c>
      <c r="C85" s="15" t="s">
        <v>93</v>
      </c>
      <c r="D85" s="55">
        <f t="shared" si="7"/>
        <v>470</v>
      </c>
      <c r="E85" s="55">
        <f t="shared" si="7"/>
        <v>470</v>
      </c>
    </row>
    <row r="86" spans="1:5" ht="31.5">
      <c r="A86" s="25" t="s">
        <v>95</v>
      </c>
      <c r="B86" s="15" t="s">
        <v>52</v>
      </c>
      <c r="C86" s="15" t="s">
        <v>93</v>
      </c>
      <c r="D86" s="55">
        <f t="shared" si="7"/>
        <v>470</v>
      </c>
      <c r="E86" s="55">
        <f t="shared" si="7"/>
        <v>470</v>
      </c>
    </row>
    <row r="87" spans="1:5" ht="15.75" customHeight="1">
      <c r="A87" s="4" t="s">
        <v>300</v>
      </c>
      <c r="B87" s="10" t="s">
        <v>52</v>
      </c>
      <c r="C87" s="10" t="s">
        <v>93</v>
      </c>
      <c r="D87" s="56">
        <v>470</v>
      </c>
      <c r="E87" s="56">
        <v>470</v>
      </c>
    </row>
    <row r="88" spans="1:5" ht="15.75" customHeight="1" outlineLevel="1">
      <c r="A88" s="46" t="s">
        <v>111</v>
      </c>
      <c r="B88" s="36" t="s">
        <v>52</v>
      </c>
      <c r="C88" s="36" t="s">
        <v>86</v>
      </c>
      <c r="D88" s="55">
        <f>D89+D92</f>
        <v>0</v>
      </c>
      <c r="E88" s="55">
        <f>E89+E92</f>
        <v>0</v>
      </c>
    </row>
    <row r="89" spans="1:5" ht="15.75" customHeight="1" hidden="1" outlineLevel="1">
      <c r="A89" s="37" t="s">
        <v>223</v>
      </c>
      <c r="B89" s="15" t="s">
        <v>52</v>
      </c>
      <c r="C89" s="15" t="s">
        <v>86</v>
      </c>
      <c r="D89" s="55">
        <f>D90</f>
        <v>0</v>
      </c>
      <c r="E89" s="55">
        <f>E90</f>
        <v>0</v>
      </c>
    </row>
    <row r="90" spans="1:5" ht="15.75" customHeight="1" hidden="1" outlineLevel="1">
      <c r="A90" s="37" t="s">
        <v>342</v>
      </c>
      <c r="B90" s="15" t="s">
        <v>52</v>
      </c>
      <c r="C90" s="15" t="s">
        <v>86</v>
      </c>
      <c r="D90" s="55">
        <f>D91</f>
        <v>0</v>
      </c>
      <c r="E90" s="55">
        <f>E91</f>
        <v>0</v>
      </c>
    </row>
    <row r="91" spans="1:5" ht="15.75" customHeight="1" hidden="1" outlineLevel="1">
      <c r="A91" s="12" t="s">
        <v>305</v>
      </c>
      <c r="B91" s="10" t="s">
        <v>52</v>
      </c>
      <c r="C91" s="10" t="s">
        <v>86</v>
      </c>
      <c r="D91" s="56"/>
      <c r="E91" s="56"/>
    </row>
    <row r="92" spans="1:5" ht="15.75" customHeight="1" outlineLevel="1">
      <c r="A92" s="37" t="s">
        <v>394</v>
      </c>
      <c r="B92" s="15" t="s">
        <v>52</v>
      </c>
      <c r="C92" s="15" t="s">
        <v>86</v>
      </c>
      <c r="D92" s="55">
        <f>D93</f>
        <v>0</v>
      </c>
      <c r="E92" s="55">
        <f>E93</f>
        <v>0</v>
      </c>
    </row>
    <row r="93" spans="1:5" ht="15.75" customHeight="1" outlineLevel="1">
      <c r="A93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93" s="15" t="s">
        <v>52</v>
      </c>
      <c r="C93" s="15" t="s">
        <v>86</v>
      </c>
      <c r="D93" s="55">
        <f>D94</f>
        <v>0</v>
      </c>
      <c r="E93" s="55">
        <f>E94</f>
        <v>0</v>
      </c>
    </row>
    <row r="94" spans="1:5" ht="15.75" customHeight="1" outlineLevel="1">
      <c r="A94" s="12" t="str">
        <f>'[1]прил.3'!A94</f>
        <v>Прочая закупка товаров, работ и услуг для государственных нужд</v>
      </c>
      <c r="B94" s="10" t="s">
        <v>52</v>
      </c>
      <c r="C94" s="10" t="s">
        <v>86</v>
      </c>
      <c r="D94" s="56">
        <v>0</v>
      </c>
      <c r="E94" s="56">
        <v>0</v>
      </c>
    </row>
    <row r="95" spans="1:5" ht="15.75" customHeight="1">
      <c r="A95" s="20" t="s">
        <v>56</v>
      </c>
      <c r="B95" s="21" t="s">
        <v>58</v>
      </c>
      <c r="C95" s="21"/>
      <c r="D95" s="86">
        <f>D96+D105+D128+D140</f>
        <v>37918.9</v>
      </c>
      <c r="E95" s="86">
        <f>E96+E105+E128+E140</f>
        <v>13641</v>
      </c>
    </row>
    <row r="96" spans="1:5" s="23" customFormat="1" ht="15.75">
      <c r="A96" s="26" t="s">
        <v>57</v>
      </c>
      <c r="B96" s="27" t="s">
        <v>58</v>
      </c>
      <c r="C96" s="27" t="s">
        <v>50</v>
      </c>
      <c r="D96" s="88">
        <f>D97</f>
        <v>300</v>
      </c>
      <c r="E96" s="88">
        <f>E97</f>
        <v>300</v>
      </c>
    </row>
    <row r="97" spans="1:5" ht="15.75">
      <c r="A97" s="24" t="s">
        <v>26</v>
      </c>
      <c r="B97" s="17" t="s">
        <v>58</v>
      </c>
      <c r="C97" s="17" t="s">
        <v>50</v>
      </c>
      <c r="D97" s="87">
        <f>D98+D103</f>
        <v>300</v>
      </c>
      <c r="E97" s="87">
        <f>E98+E103</f>
        <v>300</v>
      </c>
    </row>
    <row r="98" spans="1:5" ht="31.5" hidden="1" outlineLevel="1">
      <c r="A98" s="25" t="s">
        <v>59</v>
      </c>
      <c r="B98" s="17" t="s">
        <v>58</v>
      </c>
      <c r="C98" s="17" t="s">
        <v>50</v>
      </c>
      <c r="D98" s="87">
        <f>D99</f>
        <v>0</v>
      </c>
      <c r="E98" s="87">
        <f>E99</f>
        <v>0</v>
      </c>
    </row>
    <row r="99" spans="1:5" ht="15.75" hidden="1" outlineLevel="1">
      <c r="A99" s="24" t="s">
        <v>27</v>
      </c>
      <c r="B99" s="17" t="s">
        <v>58</v>
      </c>
      <c r="C99" s="17" t="s">
        <v>50</v>
      </c>
      <c r="D99" s="87">
        <f>SUM(D100:D102)</f>
        <v>0</v>
      </c>
      <c r="E99" s="87">
        <f>SUM(E100:E102)</f>
        <v>0</v>
      </c>
    </row>
    <row r="100" spans="1:5" ht="15.75" hidden="1" outlineLevel="1">
      <c r="A100" s="8" t="s">
        <v>28</v>
      </c>
      <c r="B100" s="13" t="s">
        <v>58</v>
      </c>
      <c r="C100" s="13" t="s">
        <v>50</v>
      </c>
      <c r="D100" s="89">
        <v>0</v>
      </c>
      <c r="E100" s="89">
        <v>0</v>
      </c>
    </row>
    <row r="101" spans="1:5" ht="15.75" hidden="1" outlineLevel="1">
      <c r="A101" s="8" t="s">
        <v>29</v>
      </c>
      <c r="B101" s="13" t="s">
        <v>58</v>
      </c>
      <c r="C101" s="13" t="s">
        <v>50</v>
      </c>
      <c r="D101" s="89">
        <v>0</v>
      </c>
      <c r="E101" s="89">
        <v>0</v>
      </c>
    </row>
    <row r="102" spans="1:5" ht="15.75" hidden="1" outlineLevel="1">
      <c r="A102" s="8" t="s">
        <v>30</v>
      </c>
      <c r="B102" s="13" t="s">
        <v>58</v>
      </c>
      <c r="C102" s="13" t="s">
        <v>50</v>
      </c>
      <c r="D102" s="89">
        <v>0</v>
      </c>
      <c r="E102" s="89">
        <v>0</v>
      </c>
    </row>
    <row r="103" spans="1:5" ht="31.5" collapsed="1">
      <c r="A103" s="25" t="s">
        <v>61</v>
      </c>
      <c r="B103" s="17" t="s">
        <v>58</v>
      </c>
      <c r="C103" s="17" t="s">
        <v>50</v>
      </c>
      <c r="D103" s="87">
        <f>D104</f>
        <v>300</v>
      </c>
      <c r="E103" s="87">
        <f>E104</f>
        <v>300</v>
      </c>
    </row>
    <row r="104" spans="1:5" ht="15.75">
      <c r="A104" s="4" t="s">
        <v>302</v>
      </c>
      <c r="B104" s="11" t="s">
        <v>58</v>
      </c>
      <c r="C104" s="11" t="s">
        <v>50</v>
      </c>
      <c r="D104" s="73">
        <v>300</v>
      </c>
      <c r="E104" s="73">
        <v>300</v>
      </c>
    </row>
    <row r="105" spans="1:5" s="23" customFormat="1" ht="15.75" outlineLevel="1">
      <c r="A105" s="26" t="s">
        <v>31</v>
      </c>
      <c r="B105" s="27" t="s">
        <v>58</v>
      </c>
      <c r="C105" s="27" t="s">
        <v>51</v>
      </c>
      <c r="D105" s="88">
        <f>D106+D118+D124</f>
        <v>36668.9</v>
      </c>
      <c r="E105" s="88">
        <f>E106+E118+E124</f>
        <v>12391</v>
      </c>
    </row>
    <row r="106" spans="1:5" ht="15.75" outlineLevel="1">
      <c r="A106" s="24" t="s">
        <v>32</v>
      </c>
      <c r="B106" s="17" t="s">
        <v>58</v>
      </c>
      <c r="C106" s="17" t="s">
        <v>51</v>
      </c>
      <c r="D106" s="87">
        <f>D113+D107+D110</f>
        <v>6315.8</v>
      </c>
      <c r="E106" s="87">
        <f>E113+E107+E110</f>
        <v>0</v>
      </c>
    </row>
    <row r="107" spans="1:5" ht="31.5" outlineLevel="1">
      <c r="A107" s="37" t="s">
        <v>231</v>
      </c>
      <c r="B107" s="15" t="s">
        <v>58</v>
      </c>
      <c r="C107" s="15" t="s">
        <v>51</v>
      </c>
      <c r="D107" s="87">
        <f>D108</f>
        <v>0</v>
      </c>
      <c r="E107" s="87">
        <f>E108</f>
        <v>0</v>
      </c>
    </row>
    <row r="108" spans="1:5" ht="31.5" outlineLevel="1">
      <c r="A108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08" s="15" t="s">
        <v>58</v>
      </c>
      <c r="C108" s="15" t="s">
        <v>51</v>
      </c>
      <c r="D108" s="87">
        <f>D109</f>
        <v>0</v>
      </c>
      <c r="E108" s="87">
        <f>E109</f>
        <v>0</v>
      </c>
    </row>
    <row r="109" spans="1:5" s="23" customFormat="1" ht="15.75" outlineLevel="1">
      <c r="A109" s="50" t="s">
        <v>227</v>
      </c>
      <c r="B109" s="51" t="s">
        <v>58</v>
      </c>
      <c r="C109" s="51" t="s">
        <v>51</v>
      </c>
      <c r="D109" s="89"/>
      <c r="E109" s="89"/>
    </row>
    <row r="110" spans="1:5" ht="31.5" outlineLevel="1">
      <c r="A110" s="37" t="s">
        <v>230</v>
      </c>
      <c r="B110" s="15" t="s">
        <v>58</v>
      </c>
      <c r="C110" s="15" t="s">
        <v>51</v>
      </c>
      <c r="D110" s="87">
        <f>D111</f>
        <v>6315.8</v>
      </c>
      <c r="E110" s="87">
        <f>E111</f>
        <v>0</v>
      </c>
    </row>
    <row r="111" spans="1:5" ht="31.5" outlineLevel="1">
      <c r="A111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1" s="15" t="s">
        <v>58</v>
      </c>
      <c r="C111" s="15" t="s">
        <v>51</v>
      </c>
      <c r="D111" s="87">
        <f>D112</f>
        <v>6315.8</v>
      </c>
      <c r="E111" s="87">
        <f>E112</f>
        <v>0</v>
      </c>
    </row>
    <row r="112" spans="1:5" ht="15.75" outlineLevel="1">
      <c r="A112" s="50" t="s">
        <v>228</v>
      </c>
      <c r="B112" s="10" t="s">
        <v>58</v>
      </c>
      <c r="C112" s="10" t="s">
        <v>51</v>
      </c>
      <c r="D112" s="73">
        <v>6315.8</v>
      </c>
      <c r="E112" s="73"/>
    </row>
    <row r="113" spans="1:5" ht="15.75" outlineLevel="1">
      <c r="A113" s="24" t="s">
        <v>33</v>
      </c>
      <c r="B113" s="17" t="s">
        <v>58</v>
      </c>
      <c r="C113" s="17" t="s">
        <v>51</v>
      </c>
      <c r="D113" s="87">
        <f>D114+D116</f>
        <v>0</v>
      </c>
      <c r="E113" s="87">
        <f>E114+E116</f>
        <v>0</v>
      </c>
    </row>
    <row r="114" spans="1:5" ht="31.5" outlineLevel="1">
      <c r="A114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14" s="17" t="s">
        <v>58</v>
      </c>
      <c r="C114" s="17" t="s">
        <v>51</v>
      </c>
      <c r="D114" s="87">
        <f>SUM(D115:D115)</f>
        <v>0</v>
      </c>
      <c r="E114" s="87">
        <f>SUM(E115:E115)</f>
        <v>0</v>
      </c>
    </row>
    <row r="115" spans="1:5" ht="15.75" outlineLevel="1">
      <c r="A115" s="8" t="s">
        <v>34</v>
      </c>
      <c r="B115" s="13" t="s">
        <v>58</v>
      </c>
      <c r="C115" s="13" t="s">
        <v>51</v>
      </c>
      <c r="D115" s="89"/>
      <c r="E115" s="89"/>
    </row>
    <row r="116" spans="1:5" ht="15.75" outlineLevel="1">
      <c r="A116" s="37" t="s">
        <v>14</v>
      </c>
      <c r="B116" s="83" t="s">
        <v>58</v>
      </c>
      <c r="C116" s="83" t="s">
        <v>51</v>
      </c>
      <c r="D116" s="90">
        <f>D117</f>
        <v>0</v>
      </c>
      <c r="E116" s="90">
        <f>E117</f>
        <v>0</v>
      </c>
    </row>
    <row r="117" spans="1:5" ht="15.75" outlineLevel="1">
      <c r="A117" s="50" t="s">
        <v>232</v>
      </c>
      <c r="B117" s="51" t="s">
        <v>58</v>
      </c>
      <c r="C117" s="51" t="s">
        <v>51</v>
      </c>
      <c r="D117" s="89">
        <v>0</v>
      </c>
      <c r="E117" s="89">
        <v>0</v>
      </c>
    </row>
    <row r="118" spans="1:5" ht="15.75" outlineLevel="1">
      <c r="A118" s="25" t="str">
        <f>'[1]прил.3'!A119</f>
        <v>Региональные целевые программы</v>
      </c>
      <c r="B118" s="17" t="s">
        <v>58</v>
      </c>
      <c r="C118" s="17" t="s">
        <v>51</v>
      </c>
      <c r="D118" s="87">
        <f>D119</f>
        <v>5801.1</v>
      </c>
      <c r="E118" s="87">
        <f>E119</f>
        <v>6075.2</v>
      </c>
    </row>
    <row r="119" spans="1:5" ht="47.25" outlineLevel="1">
      <c r="A119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19" s="17" t="s">
        <v>58</v>
      </c>
      <c r="C119" s="17" t="s">
        <v>51</v>
      </c>
      <c r="D119" s="87">
        <f>D123+D120</f>
        <v>5801.1</v>
      </c>
      <c r="E119" s="87">
        <f>E123+E120</f>
        <v>6075.2</v>
      </c>
    </row>
    <row r="120" spans="1:5" ht="34.5" customHeight="1" outlineLevel="1">
      <c r="A120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0" s="25" t="str">
        <f>'[1]прил.3'!B121</f>
        <v>05</v>
      </c>
      <c r="C120" s="25" t="str">
        <f>'[1]прил.3'!C121</f>
        <v>02</v>
      </c>
      <c r="D120" s="87">
        <f>D121</f>
        <v>0</v>
      </c>
      <c r="E120" s="87">
        <f>E121</f>
        <v>0</v>
      </c>
    </row>
    <row r="121" spans="1:5" ht="20.25" customHeight="1" outlineLevel="1">
      <c r="A121" s="4" t="str">
        <f>'[1]прил.3'!A122</f>
        <v>Подготовка к зимнему периоду объектов жилищно-коммунального комплекса</v>
      </c>
      <c r="B121" s="4" t="str">
        <f>'[1]прил.3'!B122</f>
        <v>05</v>
      </c>
      <c r="C121" s="4" t="str">
        <f>'[1]прил.3'!C122</f>
        <v>02</v>
      </c>
      <c r="D121" s="73"/>
      <c r="E121" s="73"/>
    </row>
    <row r="122" spans="1:5" ht="15.75" outlineLevel="1">
      <c r="A122" s="25" t="str">
        <f>'[1]прил.3'!A123</f>
        <v>Иные межбюджетные трансферты</v>
      </c>
      <c r="B122" s="17" t="s">
        <v>58</v>
      </c>
      <c r="C122" s="17" t="s">
        <v>51</v>
      </c>
      <c r="D122" s="87">
        <f>D123</f>
        <v>5801.1</v>
      </c>
      <c r="E122" s="87">
        <f>E123</f>
        <v>6075.2</v>
      </c>
    </row>
    <row r="123" spans="1:5" ht="15.75" outlineLevel="1">
      <c r="A123" s="4" t="str">
        <f>'[1]прил.3'!A124</f>
        <v>Газоснабжение</v>
      </c>
      <c r="B123" s="11" t="s">
        <v>58</v>
      </c>
      <c r="C123" s="11" t="s">
        <v>51</v>
      </c>
      <c r="D123" s="73">
        <v>5801.1</v>
      </c>
      <c r="E123" s="73">
        <v>6075.2</v>
      </c>
    </row>
    <row r="124" spans="1:5" ht="15.75" outlineLevel="1">
      <c r="A124" s="25" t="str">
        <f>'[1]прил.3'!A125</f>
        <v>Целевые программы муниципальных образований</v>
      </c>
      <c r="B124" s="17" t="s">
        <v>58</v>
      </c>
      <c r="C124" s="17" t="s">
        <v>51</v>
      </c>
      <c r="D124" s="87">
        <f>D125</f>
        <v>24552</v>
      </c>
      <c r="E124" s="87">
        <f>E125</f>
        <v>6315.8</v>
      </c>
    </row>
    <row r="125" spans="1:5" ht="31.5" outlineLevel="1">
      <c r="A125" s="25" t="s">
        <v>464</v>
      </c>
      <c r="B125" s="17" t="s">
        <v>58</v>
      </c>
      <c r="C125" s="17" t="s">
        <v>51</v>
      </c>
      <c r="D125" s="87">
        <f>D127</f>
        <v>24552</v>
      </c>
      <c r="E125" s="87">
        <f>E127</f>
        <v>6315.8</v>
      </c>
    </row>
    <row r="126" spans="1:5" ht="31.5" outlineLevel="1">
      <c r="A126" s="25" t="s">
        <v>464</v>
      </c>
      <c r="B126" s="17" t="s">
        <v>58</v>
      </c>
      <c r="C126" s="17" t="s">
        <v>51</v>
      </c>
      <c r="D126" s="87">
        <f>D127</f>
        <v>24552</v>
      </c>
      <c r="E126" s="87">
        <f>E127</f>
        <v>6315.8</v>
      </c>
    </row>
    <row r="127" spans="1:5" ht="15.75" outlineLevel="1">
      <c r="A127" s="4" t="str">
        <f>'[1]прил.3'!A128</f>
        <v>Иные межбюджетные трансферты</v>
      </c>
      <c r="B127" s="11" t="s">
        <v>58</v>
      </c>
      <c r="C127" s="11" t="s">
        <v>51</v>
      </c>
      <c r="D127" s="73">
        <v>24552</v>
      </c>
      <c r="E127" s="73">
        <v>6315.8</v>
      </c>
    </row>
    <row r="128" spans="1:5" s="23" customFormat="1" ht="15.75">
      <c r="A128" s="26" t="s">
        <v>63</v>
      </c>
      <c r="B128" s="27" t="s">
        <v>58</v>
      </c>
      <c r="C128" s="27" t="s">
        <v>55</v>
      </c>
      <c r="D128" s="88">
        <f>D129</f>
        <v>950</v>
      </c>
      <c r="E128" s="88">
        <f>E129</f>
        <v>950</v>
      </c>
    </row>
    <row r="129" spans="1:5" ht="15.75">
      <c r="A129" s="24" t="s">
        <v>35</v>
      </c>
      <c r="B129" s="17" t="s">
        <v>58</v>
      </c>
      <c r="C129" s="17" t="s">
        <v>55</v>
      </c>
      <c r="D129" s="87">
        <f>D130+D132+D136+D138</f>
        <v>950</v>
      </c>
      <c r="E129" s="87">
        <f>E130+E132+E136+E138</f>
        <v>950</v>
      </c>
    </row>
    <row r="130" spans="1:5" ht="15.75">
      <c r="A130" s="24" t="s">
        <v>36</v>
      </c>
      <c r="B130" s="17" t="s">
        <v>58</v>
      </c>
      <c r="C130" s="17" t="s">
        <v>55</v>
      </c>
      <c r="D130" s="87">
        <f>D131</f>
        <v>600</v>
      </c>
      <c r="E130" s="87">
        <f>E131</f>
        <v>600</v>
      </c>
    </row>
    <row r="131" spans="1:5" ht="15.75">
      <c r="A131" s="4" t="str">
        <f>'[1]прил.3'!A132</f>
        <v>Прочая закупка товаров, работ и услуг для государственных нужд</v>
      </c>
      <c r="B131" s="11" t="s">
        <v>58</v>
      </c>
      <c r="C131" s="11" t="s">
        <v>55</v>
      </c>
      <c r="D131" s="73">
        <v>600</v>
      </c>
      <c r="E131" s="73">
        <v>600</v>
      </c>
    </row>
    <row r="132" spans="1:5" ht="31.5" hidden="1" outlineLevel="1">
      <c r="A132" s="25" t="s">
        <v>37</v>
      </c>
      <c r="B132" s="17" t="s">
        <v>58</v>
      </c>
      <c r="C132" s="17" t="s">
        <v>55</v>
      </c>
      <c r="D132" s="87">
        <f>D133</f>
        <v>0</v>
      </c>
      <c r="E132" s="87">
        <f>E133</f>
        <v>0</v>
      </c>
    </row>
    <row r="133" spans="1:5" ht="15.75" hidden="1" outlineLevel="1">
      <c r="A133" s="4" t="str">
        <f>'[1]прил.3'!A134</f>
        <v>Прочая закупка товаров, работ и услуг для государственных нужд</v>
      </c>
      <c r="B133" s="11" t="s">
        <v>58</v>
      </c>
      <c r="C133" s="11" t="s">
        <v>55</v>
      </c>
      <c r="D133" s="73"/>
      <c r="E133" s="73"/>
    </row>
    <row r="134" spans="1:5" ht="15.75" hidden="1" outlineLevel="1">
      <c r="A134" s="24" t="s">
        <v>38</v>
      </c>
      <c r="B134" s="17" t="s">
        <v>58</v>
      </c>
      <c r="C134" s="17" t="s">
        <v>55</v>
      </c>
      <c r="D134" s="87">
        <f>D135</f>
        <v>0</v>
      </c>
      <c r="E134" s="87">
        <f>E135</f>
        <v>1</v>
      </c>
    </row>
    <row r="135" spans="1:5" ht="15.75" hidden="1" outlineLevel="1">
      <c r="A135" s="4" t="str">
        <f>'[1]прил.3'!A136</f>
        <v>Прочая закупка товаров, работ и услуг для государственных нужд</v>
      </c>
      <c r="B135" s="11" t="s">
        <v>58</v>
      </c>
      <c r="C135" s="11" t="s">
        <v>55</v>
      </c>
      <c r="D135" s="73">
        <v>0</v>
      </c>
      <c r="E135" s="73">
        <v>1</v>
      </c>
    </row>
    <row r="136" spans="1:5" ht="15.75" collapsed="1">
      <c r="A136" s="24" t="s">
        <v>39</v>
      </c>
      <c r="B136" s="17" t="s">
        <v>58</v>
      </c>
      <c r="C136" s="17" t="s">
        <v>55</v>
      </c>
      <c r="D136" s="87">
        <f>D137</f>
        <v>50</v>
      </c>
      <c r="E136" s="87">
        <f>E137</f>
        <v>50</v>
      </c>
    </row>
    <row r="137" spans="1:5" ht="15.75">
      <c r="A137" s="4" t="str">
        <f>'[1]прил.3'!A138</f>
        <v>Прочая закупка товаров, работ и услуг для государственных нужд</v>
      </c>
      <c r="B137" s="11" t="s">
        <v>58</v>
      </c>
      <c r="C137" s="11" t="s">
        <v>55</v>
      </c>
      <c r="D137" s="73">
        <v>50</v>
      </c>
      <c r="E137" s="73">
        <v>50</v>
      </c>
    </row>
    <row r="138" spans="1:5" ht="15.75">
      <c r="A138" s="24" t="s">
        <v>40</v>
      </c>
      <c r="B138" s="17" t="s">
        <v>58</v>
      </c>
      <c r="C138" s="17" t="s">
        <v>55</v>
      </c>
      <c r="D138" s="87">
        <f>D139</f>
        <v>300</v>
      </c>
      <c r="E138" s="87">
        <f>E139</f>
        <v>300</v>
      </c>
    </row>
    <row r="139" spans="1:5" ht="15.75">
      <c r="A139" s="4" t="str">
        <f>'[1]прил.3'!A140</f>
        <v>Прочая закупка товаров, работ и услуг для государственных нужд</v>
      </c>
      <c r="B139" s="11" t="s">
        <v>58</v>
      </c>
      <c r="C139" s="11" t="s">
        <v>55</v>
      </c>
      <c r="D139" s="73">
        <v>300</v>
      </c>
      <c r="E139" s="73">
        <v>300</v>
      </c>
    </row>
    <row r="140" spans="1:5" ht="15.75" hidden="1" outlineLevel="1">
      <c r="A140" s="33" t="s">
        <v>71</v>
      </c>
      <c r="B140" s="27" t="s">
        <v>58</v>
      </c>
      <c r="C140" s="27" t="s">
        <v>58</v>
      </c>
      <c r="D140" s="88">
        <f>D142</f>
        <v>0</v>
      </c>
      <c r="E140" s="88">
        <f>E142</f>
        <v>0</v>
      </c>
    </row>
    <row r="141" spans="1:5" ht="31.5" hidden="1" outlineLevel="1">
      <c r="A141" s="25" t="s">
        <v>96</v>
      </c>
      <c r="B141" s="17" t="s">
        <v>58</v>
      </c>
      <c r="C141" s="17" t="s">
        <v>58</v>
      </c>
      <c r="D141" s="88"/>
      <c r="E141" s="88"/>
    </row>
    <row r="142" spans="1:5" ht="63" hidden="1" outlineLevel="1">
      <c r="A142" s="25" t="s">
        <v>82</v>
      </c>
      <c r="B142" s="17" t="s">
        <v>58</v>
      </c>
      <c r="C142" s="17" t="s">
        <v>58</v>
      </c>
      <c r="D142" s="87">
        <f>D143</f>
        <v>0</v>
      </c>
      <c r="E142" s="87">
        <f>E143</f>
        <v>0</v>
      </c>
    </row>
    <row r="143" spans="1:5" ht="15.75" hidden="1" outlineLevel="1">
      <c r="A143" s="4" t="s">
        <v>0</v>
      </c>
      <c r="B143" s="11" t="s">
        <v>58</v>
      </c>
      <c r="C143" s="11" t="s">
        <v>58</v>
      </c>
      <c r="D143" s="73"/>
      <c r="E143" s="73"/>
    </row>
    <row r="144" spans="1:5" s="23" customFormat="1" ht="15.75" collapsed="1">
      <c r="A144" s="20" t="s">
        <v>41</v>
      </c>
      <c r="B144" s="21" t="s">
        <v>54</v>
      </c>
      <c r="C144" s="21"/>
      <c r="D144" s="86">
        <f aca="true" t="shared" si="8" ref="D144:E146">D145</f>
        <v>0</v>
      </c>
      <c r="E144" s="86">
        <f t="shared" si="8"/>
        <v>0</v>
      </c>
    </row>
    <row r="145" spans="1:5" s="29" customFormat="1" ht="15.75">
      <c r="A145" s="26" t="s">
        <v>42</v>
      </c>
      <c r="B145" s="27" t="s">
        <v>54</v>
      </c>
      <c r="C145" s="27" t="s">
        <v>54</v>
      </c>
      <c r="D145" s="88">
        <f t="shared" si="8"/>
        <v>0</v>
      </c>
      <c r="E145" s="88">
        <f t="shared" si="8"/>
        <v>0</v>
      </c>
    </row>
    <row r="146" spans="1:5" ht="15.75">
      <c r="A146" s="25" t="s">
        <v>43</v>
      </c>
      <c r="B146" s="17" t="s">
        <v>54</v>
      </c>
      <c r="C146" s="17" t="s">
        <v>54</v>
      </c>
      <c r="D146" s="87">
        <f t="shared" si="8"/>
        <v>0</v>
      </c>
      <c r="E146" s="87">
        <f t="shared" si="8"/>
        <v>0</v>
      </c>
    </row>
    <row r="147" spans="1:5" ht="47.25">
      <c r="A147" s="25" t="s">
        <v>69</v>
      </c>
      <c r="B147" s="17" t="s">
        <v>54</v>
      </c>
      <c r="C147" s="17" t="s">
        <v>54</v>
      </c>
      <c r="D147" s="87">
        <f>SUM(D148:D152)</f>
        <v>0</v>
      </c>
      <c r="E147" s="87">
        <f>SUM(E148:E152)</f>
        <v>0</v>
      </c>
    </row>
    <row r="148" spans="1:5" ht="15.75">
      <c r="A148" s="4" t="str">
        <f>'[1]прил.3'!A149</f>
        <v>Фонд оплаты труда и страховые взносы</v>
      </c>
      <c r="B148" s="11" t="s">
        <v>54</v>
      </c>
      <c r="C148" s="11" t="s">
        <v>54</v>
      </c>
      <c r="D148" s="73">
        <v>0</v>
      </c>
      <c r="E148" s="73">
        <v>0</v>
      </c>
    </row>
    <row r="149" spans="1:5" ht="15.75">
      <c r="A149" s="4" t="str">
        <f>'[1]прил.3'!A150</f>
        <v>Иные выплаты персоналу, за исключением фонда оплаты труда</v>
      </c>
      <c r="B149" s="11" t="s">
        <v>54</v>
      </c>
      <c r="C149" s="11" t="s">
        <v>54</v>
      </c>
      <c r="D149" s="73">
        <v>0</v>
      </c>
      <c r="E149" s="73">
        <v>0</v>
      </c>
    </row>
    <row r="150" spans="1:5" ht="15.75" hidden="1">
      <c r="A150" s="4" t="str">
        <f>'[1]прил.3'!A151</f>
        <v>Закупка товаров, работ, услуг в сфере информационно-коммуникационных технологий</v>
      </c>
      <c r="B150" s="11" t="s">
        <v>54</v>
      </c>
      <c r="C150" s="11" t="s">
        <v>54</v>
      </c>
      <c r="D150" s="73">
        <v>0</v>
      </c>
      <c r="E150" s="73">
        <v>0</v>
      </c>
    </row>
    <row r="151" spans="1:5" ht="15.75" hidden="1">
      <c r="A151" s="4" t="str">
        <f>'[1]прил.3'!A152</f>
        <v>Прочая закупка товаров, работ и услуг для государственных нужд</v>
      </c>
      <c r="B151" s="11" t="s">
        <v>54</v>
      </c>
      <c r="C151" s="11" t="s">
        <v>54</v>
      </c>
      <c r="D151" s="73">
        <v>0</v>
      </c>
      <c r="E151" s="73">
        <v>0</v>
      </c>
    </row>
    <row r="152" spans="1:5" ht="15.75" hidden="1">
      <c r="A152" s="4" t="str">
        <f>'[1]прил.3'!A153</f>
        <v>Уплата прочих налогов, сборов и иных обязательных платежей</v>
      </c>
      <c r="B152" s="11" t="s">
        <v>54</v>
      </c>
      <c r="C152" s="11" t="s">
        <v>54</v>
      </c>
      <c r="D152" s="73">
        <v>0</v>
      </c>
      <c r="E152" s="73">
        <v>0</v>
      </c>
    </row>
    <row r="153" spans="1:5" ht="15.75">
      <c r="A153" s="31" t="s">
        <v>343</v>
      </c>
      <c r="B153" s="21" t="s">
        <v>64</v>
      </c>
      <c r="C153" s="21"/>
      <c r="D153" s="86">
        <f aca="true" t="shared" si="9" ref="D153:E155">D154</f>
        <v>21388.5</v>
      </c>
      <c r="E153" s="86">
        <f t="shared" si="9"/>
        <v>32110.6</v>
      </c>
    </row>
    <row r="154" spans="1:5" s="29" customFormat="1" ht="15.75">
      <c r="A154" s="26" t="s">
        <v>44</v>
      </c>
      <c r="B154" s="27" t="s">
        <v>64</v>
      </c>
      <c r="C154" s="27" t="s">
        <v>50</v>
      </c>
      <c r="D154" s="88">
        <f t="shared" si="9"/>
        <v>21388.5</v>
      </c>
      <c r="E154" s="88">
        <f t="shared" si="9"/>
        <v>32110.6</v>
      </c>
    </row>
    <row r="155" spans="1:5" ht="15.75">
      <c r="A155" s="25" t="s">
        <v>45</v>
      </c>
      <c r="B155" s="17" t="s">
        <v>64</v>
      </c>
      <c r="C155" s="17" t="s">
        <v>50</v>
      </c>
      <c r="D155" s="87">
        <f t="shared" si="9"/>
        <v>21388.5</v>
      </c>
      <c r="E155" s="87">
        <f t="shared" si="9"/>
        <v>32110.6</v>
      </c>
    </row>
    <row r="156" spans="1:5" ht="15.75">
      <c r="A156" s="25" t="s">
        <v>46</v>
      </c>
      <c r="B156" s="17" t="s">
        <v>64</v>
      </c>
      <c r="C156" s="17" t="s">
        <v>50</v>
      </c>
      <c r="D156" s="87">
        <f>SUM(D157:D161)</f>
        <v>21388.5</v>
      </c>
      <c r="E156" s="87">
        <f>SUM(E157:E161)</f>
        <v>32110.6</v>
      </c>
    </row>
    <row r="157" spans="1:5" ht="15.75">
      <c r="A157" s="4" t="str">
        <f>'[1]прил.3'!A158</f>
        <v>Фонд оплаты труда и страховые взносы</v>
      </c>
      <c r="B157" s="11" t="s">
        <v>64</v>
      </c>
      <c r="C157" s="11" t="s">
        <v>50</v>
      </c>
      <c r="D157" s="73">
        <v>20382</v>
      </c>
      <c r="E157" s="73">
        <v>31380.6</v>
      </c>
    </row>
    <row r="158" spans="1:5" ht="15.75">
      <c r="A158" s="4" t="str">
        <f>'[1]прил.3'!A159</f>
        <v>Иные выплаты персоналу, за исключением фонда оплаты труда</v>
      </c>
      <c r="B158" s="11" t="s">
        <v>64</v>
      </c>
      <c r="C158" s="11" t="s">
        <v>50</v>
      </c>
      <c r="D158" s="73">
        <v>0</v>
      </c>
      <c r="E158" s="73">
        <v>0</v>
      </c>
    </row>
    <row r="159" spans="1:5" ht="15.75">
      <c r="A159" s="4" t="str">
        <f>'[1]прил.3'!A160</f>
        <v>Закупка товаров, работ, услуг в сфере информационно-коммуникационных технологий</v>
      </c>
      <c r="B159" s="11" t="s">
        <v>64</v>
      </c>
      <c r="C159" s="11" t="s">
        <v>50</v>
      </c>
      <c r="D159" s="73">
        <v>130</v>
      </c>
      <c r="E159" s="73">
        <v>130</v>
      </c>
    </row>
    <row r="160" spans="1:5" ht="15.75">
      <c r="A160" s="4" t="str">
        <f>'[1]прил.3'!A161</f>
        <v>Прочая закупка товаров, работ и услуг для государственных нужд</v>
      </c>
      <c r="B160" s="11" t="s">
        <v>64</v>
      </c>
      <c r="C160" s="11" t="s">
        <v>50</v>
      </c>
      <c r="D160" s="174">
        <v>876.5</v>
      </c>
      <c r="E160" s="174">
        <v>600</v>
      </c>
    </row>
    <row r="161" spans="1:5" ht="15.75" customHeight="1">
      <c r="A161" s="4" t="str">
        <f>'[1]прил.3'!A162</f>
        <v>Уплата прочих налогов, сборов и иных обязательных платежей</v>
      </c>
      <c r="B161" s="11" t="s">
        <v>64</v>
      </c>
      <c r="C161" s="11" t="s">
        <v>50</v>
      </c>
      <c r="D161" s="73">
        <v>0</v>
      </c>
      <c r="E161" s="73">
        <v>0</v>
      </c>
    </row>
    <row r="162" spans="1:5" s="133" customFormat="1" ht="15.75" customHeight="1" outlineLevel="1">
      <c r="A162" s="31" t="str">
        <f>'[1]прил.3'!A163</f>
        <v>Социальная политика</v>
      </c>
      <c r="B162" s="138" t="str">
        <f>'[1]прил.3'!B163</f>
        <v>10</v>
      </c>
      <c r="C162" s="138"/>
      <c r="D162" s="86">
        <f aca="true" t="shared" si="10" ref="D162:E165">D163</f>
        <v>288</v>
      </c>
      <c r="E162" s="86">
        <f t="shared" si="10"/>
        <v>288</v>
      </c>
    </row>
    <row r="163" spans="1:5" s="29" customFormat="1" ht="15.75" customHeight="1" outlineLevel="1">
      <c r="A163" s="33" t="str">
        <f>'[1]прил.3'!A164</f>
        <v>Социальное обеспечение населения</v>
      </c>
      <c r="B163" s="139" t="str">
        <f>'[1]прил.3'!B164</f>
        <v>10</v>
      </c>
      <c r="C163" s="139">
        <v>1</v>
      </c>
      <c r="D163" s="88">
        <f t="shared" si="10"/>
        <v>288</v>
      </c>
      <c r="E163" s="88">
        <f t="shared" si="10"/>
        <v>288</v>
      </c>
    </row>
    <row r="164" spans="1:5" ht="15.75" customHeight="1" outlineLevel="1">
      <c r="A164" s="25" t="str">
        <f>'[1]прил.3'!A165</f>
        <v>Реализация государственных функций в области социальной политики</v>
      </c>
      <c r="B164" s="136" t="str">
        <f>'[1]прил.3'!B165</f>
        <v>10</v>
      </c>
      <c r="C164" s="136">
        <v>1</v>
      </c>
      <c r="D164" s="87">
        <f t="shared" si="10"/>
        <v>288</v>
      </c>
      <c r="E164" s="87">
        <f t="shared" si="10"/>
        <v>288</v>
      </c>
    </row>
    <row r="165" spans="1:5" ht="15.75" customHeight="1" outlineLevel="1">
      <c r="A165" s="25" t="str">
        <f>'[1]прил.3'!A166</f>
        <v>Мероприятия в области социальной политики</v>
      </c>
      <c r="B165" s="136" t="str">
        <f>'[1]прил.3'!B166</f>
        <v>10</v>
      </c>
      <c r="C165" s="136">
        <v>1</v>
      </c>
      <c r="D165" s="87">
        <f t="shared" si="10"/>
        <v>288</v>
      </c>
      <c r="E165" s="87">
        <f t="shared" si="10"/>
        <v>288</v>
      </c>
    </row>
    <row r="166" spans="1:5" ht="15.75" customHeight="1" outlineLevel="1">
      <c r="A166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66" s="137" t="str">
        <f>'[1]прил.3'!B167</f>
        <v>10</v>
      </c>
      <c r="C166" s="137">
        <v>1</v>
      </c>
      <c r="D166" s="73">
        <v>288</v>
      </c>
      <c r="E166" s="73">
        <v>288</v>
      </c>
    </row>
    <row r="167" spans="1:5" ht="15.75" customHeight="1">
      <c r="A167" s="20" t="s">
        <v>47</v>
      </c>
      <c r="B167" s="21" t="s">
        <v>81</v>
      </c>
      <c r="C167" s="21"/>
      <c r="D167" s="86">
        <f aca="true" t="shared" si="11" ref="D167:E170">D168</f>
        <v>10</v>
      </c>
      <c r="E167" s="86">
        <f t="shared" si="11"/>
        <v>10</v>
      </c>
    </row>
    <row r="168" spans="1:5" s="29" customFormat="1" ht="15.75">
      <c r="A168" s="33" t="s">
        <v>98</v>
      </c>
      <c r="B168" s="27" t="s">
        <v>81</v>
      </c>
      <c r="C168" s="27" t="s">
        <v>50</v>
      </c>
      <c r="D168" s="88">
        <f t="shared" si="11"/>
        <v>10</v>
      </c>
      <c r="E168" s="88">
        <f t="shared" si="11"/>
        <v>10</v>
      </c>
    </row>
    <row r="169" spans="1:5" ht="15.75">
      <c r="A169" s="25" t="s">
        <v>48</v>
      </c>
      <c r="B169" s="17" t="s">
        <v>81</v>
      </c>
      <c r="C169" s="17" t="s">
        <v>50</v>
      </c>
      <c r="D169" s="87">
        <f t="shared" si="11"/>
        <v>10</v>
      </c>
      <c r="E169" s="87">
        <f t="shared" si="11"/>
        <v>10</v>
      </c>
    </row>
    <row r="170" spans="1:5" ht="15.75">
      <c r="A170" s="25" t="s">
        <v>49</v>
      </c>
      <c r="B170" s="17" t="s">
        <v>81</v>
      </c>
      <c r="C170" s="17" t="s">
        <v>50</v>
      </c>
      <c r="D170" s="87">
        <f t="shared" si="11"/>
        <v>10</v>
      </c>
      <c r="E170" s="87">
        <f t="shared" si="11"/>
        <v>10</v>
      </c>
    </row>
    <row r="171" spans="1:5" ht="15.75">
      <c r="A171" s="4" t="str">
        <f>'[1]прил.3'!A172</f>
        <v>Прочая закупка товаров, работ и услуг для государственных нужд</v>
      </c>
      <c r="B171" s="11" t="s">
        <v>81</v>
      </c>
      <c r="C171" s="11" t="s">
        <v>50</v>
      </c>
      <c r="D171" s="73">
        <v>10</v>
      </c>
      <c r="E171" s="73">
        <v>10</v>
      </c>
    </row>
    <row r="172" spans="1:5" ht="15.75">
      <c r="A172" s="20" t="s">
        <v>87</v>
      </c>
      <c r="B172" s="21" t="s">
        <v>86</v>
      </c>
      <c r="C172" s="21"/>
      <c r="D172" s="86">
        <f aca="true" t="shared" si="12" ref="D172:E175">D173</f>
        <v>70</v>
      </c>
      <c r="E172" s="86">
        <f t="shared" si="12"/>
        <v>70</v>
      </c>
    </row>
    <row r="173" spans="1:5" ht="15.75">
      <c r="A173" s="33" t="s">
        <v>88</v>
      </c>
      <c r="B173" s="27" t="s">
        <v>86</v>
      </c>
      <c r="C173" s="27" t="s">
        <v>52</v>
      </c>
      <c r="D173" s="88">
        <f t="shared" si="12"/>
        <v>70</v>
      </c>
      <c r="E173" s="88">
        <f t="shared" si="12"/>
        <v>70</v>
      </c>
    </row>
    <row r="174" spans="1:5" ht="15.75">
      <c r="A174" s="37" t="s">
        <v>87</v>
      </c>
      <c r="B174" s="15" t="s">
        <v>86</v>
      </c>
      <c r="C174" s="15" t="s">
        <v>52</v>
      </c>
      <c r="D174" s="87">
        <f t="shared" si="12"/>
        <v>70</v>
      </c>
      <c r="E174" s="87">
        <f t="shared" si="12"/>
        <v>70</v>
      </c>
    </row>
    <row r="175" spans="1:5" ht="15.75">
      <c r="A175" s="37" t="s">
        <v>234</v>
      </c>
      <c r="B175" s="15" t="s">
        <v>86</v>
      </c>
      <c r="C175" s="15" t="s">
        <v>52</v>
      </c>
      <c r="D175" s="87">
        <f t="shared" si="12"/>
        <v>70</v>
      </c>
      <c r="E175" s="87">
        <f t="shared" si="12"/>
        <v>70</v>
      </c>
    </row>
    <row r="176" spans="1:5" ht="15.75">
      <c r="A176" s="7" t="str">
        <f>'[1]прил.3'!A177</f>
        <v>Прочая закупка товаров, работ и услуг для государственных нужд</v>
      </c>
      <c r="B176" s="10" t="s">
        <v>86</v>
      </c>
      <c r="C176" s="10" t="s">
        <v>52</v>
      </c>
      <c r="D176" s="73">
        <v>70</v>
      </c>
      <c r="E176" s="73">
        <v>70</v>
      </c>
    </row>
  </sheetData>
  <sheetProtection/>
  <mergeCells count="2">
    <mergeCell ref="A5:D8"/>
    <mergeCell ref="B3:D3"/>
  </mergeCells>
  <printOptions/>
  <pageMargins left="0.75" right="0.16" top="0.49" bottom="0.54" header="0.5" footer="0.5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 outlineLevelRow="2"/>
  <cols>
    <col min="1" max="1" width="97.0039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1.7109375" style="140" customWidth="1"/>
    <col min="7" max="7" width="11.8515625" style="141" customWidth="1"/>
    <col min="8" max="16384" width="9.140625" style="1" customWidth="1"/>
  </cols>
  <sheetData>
    <row r="1" spans="1:5" ht="15.75">
      <c r="A1" s="2"/>
      <c r="E1" s="2" t="s">
        <v>225</v>
      </c>
    </row>
    <row r="2" spans="1:5" ht="15.75">
      <c r="A2" s="2"/>
      <c r="D2" s="2"/>
      <c r="E2" s="2" t="s">
        <v>1</v>
      </c>
    </row>
    <row r="3" spans="1:7" ht="15.75">
      <c r="A3" s="2"/>
      <c r="E3" s="221" t="str">
        <f>доходы!C3</f>
        <v>от 17.11.2014 г. №  </v>
      </c>
      <c r="F3" s="223"/>
      <c r="G3" s="223"/>
    </row>
    <row r="4" spans="1:6" ht="15.75">
      <c r="A4" s="2"/>
      <c r="B4" s="2"/>
      <c r="C4" s="2"/>
      <c r="D4" s="2"/>
      <c r="E4" s="2"/>
      <c r="F4" s="142"/>
    </row>
    <row r="5" spans="1:6" ht="15.75">
      <c r="A5" s="188" t="s">
        <v>2</v>
      </c>
      <c r="B5" s="188"/>
      <c r="C5" s="188"/>
      <c r="D5" s="188"/>
      <c r="E5" s="188"/>
      <c r="F5" s="188"/>
    </row>
    <row r="6" spans="1:6" ht="15.75">
      <c r="A6" s="188" t="s">
        <v>3</v>
      </c>
      <c r="B6" s="188"/>
      <c r="C6" s="188"/>
      <c r="D6" s="188"/>
      <c r="E6" s="188"/>
      <c r="F6" s="188"/>
    </row>
    <row r="7" spans="1:6" ht="15.75">
      <c r="A7" s="188" t="s">
        <v>379</v>
      </c>
      <c r="B7" s="188"/>
      <c r="C7" s="188"/>
      <c r="D7" s="188"/>
      <c r="E7" s="188"/>
      <c r="F7" s="188"/>
    </row>
    <row r="8" spans="1:6" ht="15.75">
      <c r="A8" s="188" t="s">
        <v>4</v>
      </c>
      <c r="B8" s="188"/>
      <c r="C8" s="188"/>
      <c r="D8" s="188"/>
      <c r="E8" s="188"/>
      <c r="F8" s="188"/>
    </row>
    <row r="9" spans="1:6" ht="15.75">
      <c r="A9" s="188" t="s">
        <v>424</v>
      </c>
      <c r="B9" s="188"/>
      <c r="C9" s="188"/>
      <c r="D9" s="188"/>
      <c r="E9" s="188"/>
      <c r="F9" s="188"/>
    </row>
    <row r="10" spans="1:7" ht="15.75">
      <c r="A10" s="34"/>
      <c r="B10" s="34"/>
      <c r="C10" s="34"/>
      <c r="D10" s="34"/>
      <c r="E10" s="34"/>
      <c r="F10" s="143"/>
      <c r="G10" s="141" t="s">
        <v>70</v>
      </c>
    </row>
    <row r="11" spans="1:7" ht="38.2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144" t="s">
        <v>80</v>
      </c>
      <c r="G11" s="144" t="s">
        <v>66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45">
        <v>6</v>
      </c>
      <c r="G12" s="145">
        <v>6</v>
      </c>
    </row>
    <row r="13" spans="1:9" ht="15.75">
      <c r="A13" s="40" t="s">
        <v>377</v>
      </c>
      <c r="B13" s="52"/>
      <c r="C13" s="52"/>
      <c r="D13" s="52"/>
      <c r="E13" s="52"/>
      <c r="F13" s="146">
        <f>F14+F47++F105++F159+F168+F185++F195+F76+F190+F54+F180</f>
        <v>47192.299999999996</v>
      </c>
      <c r="G13" s="146">
        <f>G14+G105+G159+G168+G185+G47+G195+G55</f>
        <v>885</v>
      </c>
      <c r="I13" s="141"/>
    </row>
    <row r="14" spans="1:7" ht="15.75">
      <c r="A14" s="41" t="s">
        <v>10</v>
      </c>
      <c r="B14" s="39" t="s">
        <v>50</v>
      </c>
      <c r="C14" s="39"/>
      <c r="D14" s="39"/>
      <c r="E14" s="39"/>
      <c r="F14" s="147">
        <f>F15+F19+F35+F39+F31</f>
        <v>14287.300000000001</v>
      </c>
      <c r="G14" s="147">
        <f>G15+G19+G23+G35+G39</f>
        <v>0</v>
      </c>
    </row>
    <row r="15" spans="1:7" s="29" customFormat="1" ht="31.5">
      <c r="A15" s="30" t="s">
        <v>11</v>
      </c>
      <c r="B15" s="36" t="s">
        <v>50</v>
      </c>
      <c r="C15" s="36" t="s">
        <v>51</v>
      </c>
      <c r="D15" s="36"/>
      <c r="E15" s="36"/>
      <c r="F15" s="148">
        <f aca="true" t="shared" si="0" ref="F15:G17">F16</f>
        <v>2110.6</v>
      </c>
      <c r="G15" s="148">
        <f t="shared" si="0"/>
        <v>0</v>
      </c>
    </row>
    <row r="16" spans="1:7" ht="31.5">
      <c r="A16" s="14" t="s">
        <v>12</v>
      </c>
      <c r="B16" s="15" t="s">
        <v>50</v>
      </c>
      <c r="C16" s="15" t="s">
        <v>51</v>
      </c>
      <c r="D16" s="15" t="s">
        <v>429</v>
      </c>
      <c r="E16" s="15"/>
      <c r="F16" s="149">
        <f t="shared" si="0"/>
        <v>2110.6</v>
      </c>
      <c r="G16" s="149">
        <f t="shared" si="0"/>
        <v>0</v>
      </c>
    </row>
    <row r="17" spans="1:7" ht="15.75">
      <c r="A17" s="44" t="s">
        <v>13</v>
      </c>
      <c r="B17" s="15" t="s">
        <v>50</v>
      </c>
      <c r="C17" s="15" t="s">
        <v>51</v>
      </c>
      <c r="D17" s="15" t="s">
        <v>425</v>
      </c>
      <c r="E17" s="15"/>
      <c r="F17" s="149">
        <f t="shared" si="0"/>
        <v>2110.6</v>
      </c>
      <c r="G17" s="149">
        <f t="shared" si="0"/>
        <v>0</v>
      </c>
    </row>
    <row r="18" spans="1:7" ht="15.75">
      <c r="A18" s="7" t="s">
        <v>291</v>
      </c>
      <c r="B18" s="10" t="s">
        <v>50</v>
      </c>
      <c r="C18" s="10" t="s">
        <v>51</v>
      </c>
      <c r="D18" s="10" t="s">
        <v>425</v>
      </c>
      <c r="E18" s="10" t="s">
        <v>290</v>
      </c>
      <c r="F18" s="150">
        <f>'прил.4'!D17</f>
        <v>2110.6</v>
      </c>
      <c r="G18" s="150">
        <v>0</v>
      </c>
    </row>
    <row r="19" spans="1:7" s="29" customFormat="1" ht="47.25">
      <c r="A19" s="30" t="s">
        <v>15</v>
      </c>
      <c r="B19" s="36" t="s">
        <v>50</v>
      </c>
      <c r="C19" s="36" t="s">
        <v>52</v>
      </c>
      <c r="D19" s="36"/>
      <c r="E19" s="36"/>
      <c r="F19" s="148">
        <f>F20+F27</f>
        <v>11009.1</v>
      </c>
      <c r="G19" s="148">
        <f>G20</f>
        <v>0</v>
      </c>
    </row>
    <row r="20" spans="1:7" ht="31.5">
      <c r="A20" s="14" t="s">
        <v>12</v>
      </c>
      <c r="B20" s="15" t="s">
        <v>50</v>
      </c>
      <c r="C20" s="15" t="s">
        <v>52</v>
      </c>
      <c r="D20" s="15" t="s">
        <v>429</v>
      </c>
      <c r="E20" s="15"/>
      <c r="F20" s="149">
        <f>F21</f>
        <v>11009.1</v>
      </c>
      <c r="G20" s="149">
        <f>G21</f>
        <v>0</v>
      </c>
    </row>
    <row r="21" spans="1:7" ht="15.75">
      <c r="A21" s="42" t="s">
        <v>16</v>
      </c>
      <c r="B21" s="15" t="s">
        <v>50</v>
      </c>
      <c r="C21" s="15" t="s">
        <v>52</v>
      </c>
      <c r="D21" s="15" t="s">
        <v>426</v>
      </c>
      <c r="E21" s="15"/>
      <c r="F21" s="149">
        <f>SUM(F22:F26)</f>
        <v>11009.1</v>
      </c>
      <c r="G21" s="149">
        <f>SUM(G22:G26)</f>
        <v>0</v>
      </c>
    </row>
    <row r="22" spans="1:7" ht="15.75">
      <c r="A22" s="7" t="s">
        <v>291</v>
      </c>
      <c r="B22" s="10" t="s">
        <v>50</v>
      </c>
      <c r="C22" s="10" t="s">
        <v>52</v>
      </c>
      <c r="D22" s="10" t="s">
        <v>426</v>
      </c>
      <c r="E22" s="10" t="s">
        <v>290</v>
      </c>
      <c r="F22" s="150">
        <f>'прил.4'!D21</f>
        <v>10830.9</v>
      </c>
      <c r="G22" s="150">
        <v>0</v>
      </c>
    </row>
    <row r="23" spans="1:7" ht="15.75">
      <c r="A23" s="12" t="s">
        <v>292</v>
      </c>
      <c r="B23" s="10" t="s">
        <v>50</v>
      </c>
      <c r="C23" s="10" t="s">
        <v>52</v>
      </c>
      <c r="D23" s="10" t="s">
        <v>426</v>
      </c>
      <c r="E23" s="10" t="s">
        <v>293</v>
      </c>
      <c r="F23" s="150">
        <f>'прил.4'!D22</f>
        <v>178.2</v>
      </c>
      <c r="G23" s="150">
        <v>0</v>
      </c>
    </row>
    <row r="24" spans="1:7" ht="15.75" hidden="1" outlineLevel="1">
      <c r="A24" s="12" t="s">
        <v>300</v>
      </c>
      <c r="B24" s="10" t="s">
        <v>50</v>
      </c>
      <c r="C24" s="10" t="s">
        <v>52</v>
      </c>
      <c r="D24" s="10" t="s">
        <v>53</v>
      </c>
      <c r="E24" s="10" t="s">
        <v>299</v>
      </c>
      <c r="F24" s="150">
        <f>'[1]прил.2'!D23</f>
        <v>0</v>
      </c>
      <c r="G24" s="150"/>
    </row>
    <row r="25" spans="1:7" ht="15.75" hidden="1" outlineLevel="1">
      <c r="A25" s="12" t="s">
        <v>305</v>
      </c>
      <c r="B25" s="10" t="s">
        <v>50</v>
      </c>
      <c r="C25" s="10" t="s">
        <v>52</v>
      </c>
      <c r="D25" s="10" t="s">
        <v>53</v>
      </c>
      <c r="E25" s="10" t="s">
        <v>294</v>
      </c>
      <c r="F25" s="150">
        <f>'[1]прил.2'!D24</f>
        <v>0</v>
      </c>
      <c r="G25" s="150"/>
    </row>
    <row r="26" spans="1:7" ht="15.75" hidden="1" outlineLevel="1">
      <c r="A26" s="12" t="s">
        <v>296</v>
      </c>
      <c r="B26" s="10" t="s">
        <v>50</v>
      </c>
      <c r="C26" s="10" t="s">
        <v>52</v>
      </c>
      <c r="D26" s="10" t="s">
        <v>53</v>
      </c>
      <c r="E26" s="10" t="s">
        <v>295</v>
      </c>
      <c r="F26" s="150">
        <f>'[1]прил.2'!D25</f>
        <v>0</v>
      </c>
      <c r="G26" s="150"/>
    </row>
    <row r="27" spans="1:7" s="29" customFormat="1" ht="30.75" customHeight="1" collapsed="1">
      <c r="A27" s="46" t="s">
        <v>344</v>
      </c>
      <c r="B27" s="36" t="s">
        <v>50</v>
      </c>
      <c r="C27" s="36" t="s">
        <v>52</v>
      </c>
      <c r="D27" s="36"/>
      <c r="E27" s="36"/>
      <c r="F27" s="148">
        <f>F28</f>
        <v>0</v>
      </c>
      <c r="G27" s="148"/>
    </row>
    <row r="28" spans="1:7" ht="15.75">
      <c r="A28" s="37" t="s">
        <v>345</v>
      </c>
      <c r="B28" s="15" t="s">
        <v>50</v>
      </c>
      <c r="C28" s="15" t="s">
        <v>52</v>
      </c>
      <c r="D28" s="15" t="s">
        <v>83</v>
      </c>
      <c r="E28" s="15"/>
      <c r="F28" s="149">
        <f>F29</f>
        <v>0</v>
      </c>
      <c r="G28" s="149"/>
    </row>
    <row r="29" spans="1:7" ht="63">
      <c r="A29" s="37" t="s">
        <v>346</v>
      </c>
      <c r="B29" s="15" t="s">
        <v>50</v>
      </c>
      <c r="C29" s="15" t="s">
        <v>52</v>
      </c>
      <c r="D29" s="15" t="s">
        <v>84</v>
      </c>
      <c r="E29" s="15"/>
      <c r="F29" s="149">
        <f>'прил.4'!D26</f>
        <v>0</v>
      </c>
      <c r="G29" s="149"/>
    </row>
    <row r="30" spans="1:7" ht="15.75">
      <c r="A30" s="12" t="s">
        <v>0</v>
      </c>
      <c r="B30" s="10" t="s">
        <v>50</v>
      </c>
      <c r="C30" s="10" t="s">
        <v>52</v>
      </c>
      <c r="D30" s="230" t="s">
        <v>84</v>
      </c>
      <c r="E30" s="10" t="s">
        <v>347</v>
      </c>
      <c r="F30" s="150">
        <f>'прил.4'!D29</f>
        <v>0</v>
      </c>
      <c r="G30" s="150"/>
    </row>
    <row r="31" spans="1:7" s="23" customFormat="1" ht="15.75">
      <c r="A31" s="43" t="s">
        <v>388</v>
      </c>
      <c r="B31" s="36" t="s">
        <v>50</v>
      </c>
      <c r="C31" s="36" t="s">
        <v>54</v>
      </c>
      <c r="D31" s="36"/>
      <c r="E31" s="36"/>
      <c r="F31" s="148">
        <f>F32</f>
        <v>100</v>
      </c>
      <c r="G31" s="148">
        <f aca="true" t="shared" si="1" ref="F31:G33">G32</f>
        <v>0</v>
      </c>
    </row>
    <row r="32" spans="1:7" ht="15.75">
      <c r="A32" s="42" t="s">
        <v>388</v>
      </c>
      <c r="B32" s="15" t="s">
        <v>50</v>
      </c>
      <c r="C32" s="15" t="s">
        <v>54</v>
      </c>
      <c r="D32" s="15" t="s">
        <v>389</v>
      </c>
      <c r="E32" s="15"/>
      <c r="F32" s="149">
        <f t="shared" si="1"/>
        <v>100</v>
      </c>
      <c r="G32" s="149">
        <f t="shared" si="1"/>
        <v>0</v>
      </c>
    </row>
    <row r="33" spans="1:7" ht="15.75">
      <c r="A33" s="42" t="s">
        <v>388</v>
      </c>
      <c r="B33" s="15" t="s">
        <v>50</v>
      </c>
      <c r="C33" s="15" t="s">
        <v>54</v>
      </c>
      <c r="D33" s="15" t="s">
        <v>390</v>
      </c>
      <c r="E33" s="15"/>
      <c r="F33" s="149">
        <f t="shared" si="1"/>
        <v>100</v>
      </c>
      <c r="G33" s="149">
        <f t="shared" si="1"/>
        <v>0</v>
      </c>
    </row>
    <row r="34" spans="1:7" ht="15.75">
      <c r="A34" s="44" t="s">
        <v>305</v>
      </c>
      <c r="B34" s="10" t="s">
        <v>50</v>
      </c>
      <c r="C34" s="10" t="s">
        <v>54</v>
      </c>
      <c r="D34" s="230" t="s">
        <v>390</v>
      </c>
      <c r="E34" s="10" t="s">
        <v>294</v>
      </c>
      <c r="F34" s="150">
        <f>'прил.4'!D30</f>
        <v>100</v>
      </c>
      <c r="G34" s="150">
        <v>0</v>
      </c>
    </row>
    <row r="35" spans="1:7" s="29" customFormat="1" ht="15.75">
      <c r="A35" s="43" t="s">
        <v>17</v>
      </c>
      <c r="B35" s="36" t="s">
        <v>50</v>
      </c>
      <c r="C35" s="36" t="s">
        <v>81</v>
      </c>
      <c r="D35" s="36"/>
      <c r="E35" s="36"/>
      <c r="F35" s="148">
        <f>F36</f>
        <v>100</v>
      </c>
      <c r="G35" s="148">
        <f aca="true" t="shared" si="2" ref="F35:G37">G36</f>
        <v>0</v>
      </c>
    </row>
    <row r="36" spans="1:7" s="29" customFormat="1" ht="15.75">
      <c r="A36" s="42" t="s">
        <v>17</v>
      </c>
      <c r="B36" s="15" t="s">
        <v>50</v>
      </c>
      <c r="C36" s="15" t="s">
        <v>81</v>
      </c>
      <c r="D36" s="15" t="s">
        <v>429</v>
      </c>
      <c r="E36" s="15"/>
      <c r="F36" s="149">
        <f t="shared" si="2"/>
        <v>100</v>
      </c>
      <c r="G36" s="149">
        <f t="shared" si="2"/>
        <v>0</v>
      </c>
    </row>
    <row r="37" spans="1:7" s="29" customFormat="1" ht="15.75">
      <c r="A37" s="42" t="s">
        <v>18</v>
      </c>
      <c r="B37" s="15" t="s">
        <v>50</v>
      </c>
      <c r="C37" s="15" t="s">
        <v>81</v>
      </c>
      <c r="D37" s="15" t="s">
        <v>431</v>
      </c>
      <c r="E37" s="15"/>
      <c r="F37" s="149">
        <f t="shared" si="2"/>
        <v>100</v>
      </c>
      <c r="G37" s="149">
        <f t="shared" si="2"/>
        <v>0</v>
      </c>
    </row>
    <row r="38" spans="1:7" s="29" customFormat="1" ht="15.75">
      <c r="A38" s="44" t="s">
        <v>297</v>
      </c>
      <c r="B38" s="10" t="s">
        <v>50</v>
      </c>
      <c r="C38" s="10" t="s">
        <v>81</v>
      </c>
      <c r="D38" s="10" t="s">
        <v>427</v>
      </c>
      <c r="E38" s="10" t="s">
        <v>298</v>
      </c>
      <c r="F38" s="150">
        <f>'прил.4'!D37</f>
        <v>100</v>
      </c>
      <c r="G38" s="150">
        <v>0</v>
      </c>
    </row>
    <row r="39" spans="1:7" s="29" customFormat="1" ht="15.75">
      <c r="A39" s="43" t="s">
        <v>20</v>
      </c>
      <c r="B39" s="36" t="s">
        <v>50</v>
      </c>
      <c r="C39" s="36" t="s">
        <v>97</v>
      </c>
      <c r="D39" s="36"/>
      <c r="E39" s="36"/>
      <c r="F39" s="148">
        <f>F40+F46</f>
        <v>967.6</v>
      </c>
      <c r="G39" s="148">
        <f aca="true" t="shared" si="3" ref="F39:G41">G40</f>
        <v>0</v>
      </c>
    </row>
    <row r="40" spans="1:7" ht="15.75">
      <c r="A40" s="14" t="s">
        <v>89</v>
      </c>
      <c r="B40" s="15" t="s">
        <v>50</v>
      </c>
      <c r="C40" s="15" t="s">
        <v>97</v>
      </c>
      <c r="D40" s="15" t="s">
        <v>429</v>
      </c>
      <c r="E40" s="36"/>
      <c r="F40" s="149">
        <f t="shared" si="3"/>
        <v>967.6</v>
      </c>
      <c r="G40" s="149">
        <f t="shared" si="3"/>
        <v>0</v>
      </c>
    </row>
    <row r="41" spans="1:7" ht="15.75">
      <c r="A41" s="14" t="s">
        <v>90</v>
      </c>
      <c r="B41" s="15" t="s">
        <v>50</v>
      </c>
      <c r="C41" s="15" t="s">
        <v>97</v>
      </c>
      <c r="D41" s="15" t="s">
        <v>430</v>
      </c>
      <c r="E41" s="36"/>
      <c r="F41" s="149">
        <f t="shared" si="3"/>
        <v>967.6</v>
      </c>
      <c r="G41" s="149">
        <f t="shared" si="3"/>
        <v>0</v>
      </c>
    </row>
    <row r="42" spans="1:7" ht="15.75">
      <c r="A42" s="14" t="s">
        <v>91</v>
      </c>
      <c r="B42" s="15" t="s">
        <v>50</v>
      </c>
      <c r="C42" s="15" t="s">
        <v>97</v>
      </c>
      <c r="D42" s="15" t="s">
        <v>428</v>
      </c>
      <c r="E42" s="36"/>
      <c r="F42" s="149">
        <f>SUM(F43:F45)</f>
        <v>967.6</v>
      </c>
      <c r="G42" s="149">
        <f>SUM(G43:G45)</f>
        <v>0</v>
      </c>
    </row>
    <row r="43" spans="1:7" ht="15.75">
      <c r="A43" s="12" t="s">
        <v>292</v>
      </c>
      <c r="B43" s="10" t="s">
        <v>50</v>
      </c>
      <c r="C43" s="10" t="s">
        <v>97</v>
      </c>
      <c r="D43" s="10" t="s">
        <v>428</v>
      </c>
      <c r="E43" s="10" t="s">
        <v>293</v>
      </c>
      <c r="F43" s="150">
        <f>'прил.4'!D42</f>
        <v>150</v>
      </c>
      <c r="G43" s="151">
        <v>0</v>
      </c>
    </row>
    <row r="44" spans="1:7" ht="15.75">
      <c r="A44" s="12" t="s">
        <v>305</v>
      </c>
      <c r="B44" s="10" t="s">
        <v>50</v>
      </c>
      <c r="C44" s="10" t="s">
        <v>97</v>
      </c>
      <c r="D44" s="10" t="s">
        <v>428</v>
      </c>
      <c r="E44" s="10" t="s">
        <v>294</v>
      </c>
      <c r="F44" s="150">
        <f>'прил.4'!D43</f>
        <v>710</v>
      </c>
      <c r="G44" s="150">
        <v>0</v>
      </c>
    </row>
    <row r="45" spans="1:7" ht="15.75">
      <c r="A45" s="12" t="s">
        <v>296</v>
      </c>
      <c r="B45" s="10" t="s">
        <v>50</v>
      </c>
      <c r="C45" s="10" t="s">
        <v>97</v>
      </c>
      <c r="D45" s="10" t="s">
        <v>428</v>
      </c>
      <c r="E45" s="10" t="s">
        <v>295</v>
      </c>
      <c r="F45" s="150">
        <f>'прил.4'!D44</f>
        <v>107.6</v>
      </c>
      <c r="G45" s="150">
        <v>0</v>
      </c>
    </row>
    <row r="46" spans="1:7" ht="15.75">
      <c r="A46" s="12" t="s">
        <v>345</v>
      </c>
      <c r="B46" s="10" t="s">
        <v>50</v>
      </c>
      <c r="C46" s="10" t="s">
        <v>97</v>
      </c>
      <c r="D46" s="10" t="s">
        <v>428</v>
      </c>
      <c r="E46" s="10" t="s">
        <v>347</v>
      </c>
      <c r="F46" s="150">
        <f>'прил.4'!D45</f>
        <v>0</v>
      </c>
      <c r="G46" s="150">
        <v>0</v>
      </c>
    </row>
    <row r="47" spans="1:7" ht="15.75">
      <c r="A47" s="41" t="s">
        <v>23</v>
      </c>
      <c r="B47" s="39" t="s">
        <v>51</v>
      </c>
      <c r="C47" s="39"/>
      <c r="D47" s="39"/>
      <c r="E47" s="39"/>
      <c r="F47" s="147">
        <f aca="true" t="shared" si="4" ref="F47:G49">F48</f>
        <v>800</v>
      </c>
      <c r="G47" s="147">
        <f t="shared" si="4"/>
        <v>800</v>
      </c>
    </row>
    <row r="48" spans="1:7" ht="15.75">
      <c r="A48" s="43" t="s">
        <v>24</v>
      </c>
      <c r="B48" s="36" t="s">
        <v>51</v>
      </c>
      <c r="C48" s="36" t="s">
        <v>55</v>
      </c>
      <c r="D48" s="36"/>
      <c r="E48" s="36"/>
      <c r="F48" s="148">
        <f t="shared" si="4"/>
        <v>800</v>
      </c>
      <c r="G48" s="148">
        <f t="shared" si="4"/>
        <v>800</v>
      </c>
    </row>
    <row r="49" spans="1:7" ht="15" customHeight="1">
      <c r="A49" s="14" t="s">
        <v>21</v>
      </c>
      <c r="B49" s="15" t="s">
        <v>51</v>
      </c>
      <c r="C49" s="15" t="s">
        <v>55</v>
      </c>
      <c r="D49" s="15" t="s">
        <v>433</v>
      </c>
      <c r="E49" s="15"/>
      <c r="F49" s="149">
        <f t="shared" si="4"/>
        <v>800</v>
      </c>
      <c r="G49" s="149">
        <f t="shared" si="4"/>
        <v>800</v>
      </c>
    </row>
    <row r="50" spans="1:7" ht="15" customHeight="1" outlineLevel="1">
      <c r="A50" s="14" t="s">
        <v>25</v>
      </c>
      <c r="B50" s="15" t="s">
        <v>51</v>
      </c>
      <c r="C50" s="15" t="s">
        <v>55</v>
      </c>
      <c r="D50" s="15" t="s">
        <v>432</v>
      </c>
      <c r="E50" s="15"/>
      <c r="F50" s="149">
        <f>F51+F52+F53</f>
        <v>800</v>
      </c>
      <c r="G50" s="149">
        <f>G51+G52+G53</f>
        <v>800</v>
      </c>
    </row>
    <row r="51" spans="1:7" ht="15.75" customHeight="1" outlineLevel="1">
      <c r="A51" s="7" t="s">
        <v>291</v>
      </c>
      <c r="B51" s="10" t="s">
        <v>51</v>
      </c>
      <c r="C51" s="10" t="s">
        <v>55</v>
      </c>
      <c r="D51" s="10" t="s">
        <v>432</v>
      </c>
      <c r="E51" s="10" t="s">
        <v>290</v>
      </c>
      <c r="F51" s="150">
        <f>'прил.4'!D50</f>
        <v>452</v>
      </c>
      <c r="G51" s="150">
        <f>F51</f>
        <v>452</v>
      </c>
    </row>
    <row r="52" spans="1:7" ht="15.75" customHeight="1" outlineLevel="1">
      <c r="A52" s="12" t="s">
        <v>292</v>
      </c>
      <c r="B52" s="10" t="s">
        <v>51</v>
      </c>
      <c r="C52" s="10" t="s">
        <v>55</v>
      </c>
      <c r="D52" s="10" t="s">
        <v>432</v>
      </c>
      <c r="E52" s="10" t="s">
        <v>293</v>
      </c>
      <c r="F52" s="150">
        <f>'прил.4'!D51</f>
        <v>23</v>
      </c>
      <c r="G52" s="150">
        <f>F52</f>
        <v>23</v>
      </c>
    </row>
    <row r="53" spans="1:7" ht="15.75" customHeight="1" outlineLevel="1">
      <c r="A53" s="12" t="s">
        <v>305</v>
      </c>
      <c r="B53" s="10" t="s">
        <v>51</v>
      </c>
      <c r="C53" s="10" t="s">
        <v>55</v>
      </c>
      <c r="D53" s="10" t="s">
        <v>432</v>
      </c>
      <c r="E53" s="10" t="s">
        <v>294</v>
      </c>
      <c r="F53" s="150">
        <f>'прил.4'!D52</f>
        <v>325</v>
      </c>
      <c r="G53" s="150">
        <f>F53</f>
        <v>325</v>
      </c>
    </row>
    <row r="54" spans="1:7" ht="12.75" customHeight="1" outlineLevel="1">
      <c r="A54" s="31" t="s">
        <v>112</v>
      </c>
      <c r="B54" s="39" t="s">
        <v>55</v>
      </c>
      <c r="C54" s="39"/>
      <c r="D54" s="39"/>
      <c r="E54" s="39"/>
      <c r="F54" s="147">
        <f>F55+F69+F65</f>
        <v>152.7</v>
      </c>
      <c r="G54" s="147">
        <f>G55</f>
        <v>85</v>
      </c>
    </row>
    <row r="55" spans="1:7" ht="15" customHeight="1" outlineLevel="1">
      <c r="A55" s="33" t="s">
        <v>337</v>
      </c>
      <c r="B55" s="36" t="s">
        <v>55</v>
      </c>
      <c r="C55" s="36" t="s">
        <v>52</v>
      </c>
      <c r="D55" s="152"/>
      <c r="E55" s="152"/>
      <c r="F55" s="153">
        <f>F56</f>
        <v>85</v>
      </c>
      <c r="G55" s="153">
        <f>G56</f>
        <v>85</v>
      </c>
    </row>
    <row r="56" spans="1:7" ht="15" customHeight="1" outlineLevel="1">
      <c r="A56" s="14" t="s">
        <v>313</v>
      </c>
      <c r="B56" s="15" t="s">
        <v>55</v>
      </c>
      <c r="C56" s="15" t="s">
        <v>52</v>
      </c>
      <c r="D56" s="15" t="s">
        <v>429</v>
      </c>
      <c r="E56" s="15"/>
      <c r="F56" s="149">
        <f>F57+F61</f>
        <v>85</v>
      </c>
      <c r="G56" s="149">
        <f>G57+G61</f>
        <v>85</v>
      </c>
    </row>
    <row r="57" spans="1:7" ht="15" customHeight="1" outlineLevel="1">
      <c r="A57" s="14" t="s">
        <v>311</v>
      </c>
      <c r="B57" s="15" t="s">
        <v>55</v>
      </c>
      <c r="C57" s="15" t="s">
        <v>52</v>
      </c>
      <c r="D57" s="15" t="s">
        <v>434</v>
      </c>
      <c r="E57" s="15"/>
      <c r="F57" s="149">
        <f>SUM(F58:F60)</f>
        <v>65</v>
      </c>
      <c r="G57" s="149">
        <f>SUM(G58:G60)</f>
        <v>65</v>
      </c>
    </row>
    <row r="58" spans="1:7" ht="15" customHeight="1" outlineLevel="1">
      <c r="A58" s="7" t="s">
        <v>291</v>
      </c>
      <c r="B58" s="10" t="s">
        <v>55</v>
      </c>
      <c r="C58" s="10" t="s">
        <v>52</v>
      </c>
      <c r="D58" s="10" t="s">
        <v>434</v>
      </c>
      <c r="E58" s="10" t="s">
        <v>290</v>
      </c>
      <c r="F58" s="150">
        <f>'прил.4'!D57</f>
        <v>46.9</v>
      </c>
      <c r="G58" s="150">
        <f>F58</f>
        <v>46.9</v>
      </c>
    </row>
    <row r="59" spans="1:7" ht="15" customHeight="1" outlineLevel="1">
      <c r="A59" s="12" t="s">
        <v>300</v>
      </c>
      <c r="B59" s="10" t="s">
        <v>55</v>
      </c>
      <c r="C59" s="10" t="s">
        <v>52</v>
      </c>
      <c r="D59" s="10" t="s">
        <v>434</v>
      </c>
      <c r="E59" s="10" t="s">
        <v>299</v>
      </c>
      <c r="F59" s="150">
        <f>'прил.4'!D58</f>
        <v>8.9</v>
      </c>
      <c r="G59" s="150">
        <f>F59</f>
        <v>8.9</v>
      </c>
    </row>
    <row r="60" spans="1:7" ht="15" customHeight="1" outlineLevel="1">
      <c r="A60" s="12" t="s">
        <v>305</v>
      </c>
      <c r="B60" s="10" t="s">
        <v>55</v>
      </c>
      <c r="C60" s="10" t="s">
        <v>52</v>
      </c>
      <c r="D60" s="10" t="s">
        <v>434</v>
      </c>
      <c r="E60" s="10" t="s">
        <v>294</v>
      </c>
      <c r="F60" s="150">
        <f>'прил.4'!D59</f>
        <v>9.2</v>
      </c>
      <c r="G60" s="150">
        <f>F60</f>
        <v>9.2</v>
      </c>
    </row>
    <row r="61" spans="1:7" ht="15" customHeight="1" outlineLevel="1">
      <c r="A61" s="14" t="s">
        <v>312</v>
      </c>
      <c r="B61" s="15" t="s">
        <v>55</v>
      </c>
      <c r="C61" s="15" t="s">
        <v>52</v>
      </c>
      <c r="D61" s="15" t="s">
        <v>435</v>
      </c>
      <c r="E61" s="15"/>
      <c r="F61" s="149">
        <f>F62+F63+F64</f>
        <v>20</v>
      </c>
      <c r="G61" s="149">
        <f>G62+G63+G64</f>
        <v>20</v>
      </c>
    </row>
    <row r="62" spans="1:7" ht="15" customHeight="1" outlineLevel="1">
      <c r="A62" s="12" t="s">
        <v>300</v>
      </c>
      <c r="B62" s="10" t="s">
        <v>55</v>
      </c>
      <c r="C62" s="10" t="s">
        <v>52</v>
      </c>
      <c r="D62" s="10" t="s">
        <v>435</v>
      </c>
      <c r="E62" s="10" t="s">
        <v>299</v>
      </c>
      <c r="F62" s="150">
        <f>'прил.4'!D61</f>
        <v>0.4</v>
      </c>
      <c r="G62" s="150">
        <v>0.4</v>
      </c>
    </row>
    <row r="63" spans="1:7" ht="15" customHeight="1" outlineLevel="1">
      <c r="A63" s="12" t="s">
        <v>305</v>
      </c>
      <c r="B63" s="10" t="s">
        <v>55</v>
      </c>
      <c r="C63" s="10" t="s">
        <v>52</v>
      </c>
      <c r="D63" s="10" t="s">
        <v>435</v>
      </c>
      <c r="E63" s="10" t="s">
        <v>294</v>
      </c>
      <c r="F63" s="150">
        <f>'прил.4'!D62</f>
        <v>19.6</v>
      </c>
      <c r="G63" s="150">
        <v>19.6</v>
      </c>
    </row>
    <row r="64" spans="1:7" ht="15" customHeight="1" outlineLevel="1">
      <c r="A64" s="12" t="s">
        <v>296</v>
      </c>
      <c r="B64" s="10" t="s">
        <v>55</v>
      </c>
      <c r="C64" s="10" t="s">
        <v>52</v>
      </c>
      <c r="D64" s="10" t="s">
        <v>435</v>
      </c>
      <c r="E64" s="10" t="s">
        <v>295</v>
      </c>
      <c r="F64" s="150">
        <f>'прил.4'!D63</f>
        <v>0</v>
      </c>
      <c r="G64" s="150">
        <v>0</v>
      </c>
    </row>
    <row r="65" spans="1:7" ht="15" customHeight="1" outlineLevel="1">
      <c r="A65" s="30" t="s">
        <v>338</v>
      </c>
      <c r="B65" s="36" t="s">
        <v>55</v>
      </c>
      <c r="C65" s="36" t="s">
        <v>113</v>
      </c>
      <c r="D65" s="36"/>
      <c r="E65" s="15"/>
      <c r="F65" s="149">
        <f aca="true" t="shared" si="5" ref="F65:G67">F66</f>
        <v>37.7</v>
      </c>
      <c r="G65" s="149">
        <f t="shared" si="5"/>
        <v>0</v>
      </c>
    </row>
    <row r="66" spans="1:7" ht="15" customHeight="1" outlineLevel="1">
      <c r="A66" s="37" t="s">
        <v>340</v>
      </c>
      <c r="B66" s="15" t="s">
        <v>55</v>
      </c>
      <c r="C66" s="15" t="s">
        <v>113</v>
      </c>
      <c r="D66" s="15" t="s">
        <v>429</v>
      </c>
      <c r="E66" s="10"/>
      <c r="F66" s="150">
        <f t="shared" si="5"/>
        <v>37.7</v>
      </c>
      <c r="G66" s="150">
        <f t="shared" si="5"/>
        <v>0</v>
      </c>
    </row>
    <row r="67" spans="1:7" ht="15" customHeight="1" outlineLevel="1">
      <c r="A67" s="7" t="s">
        <v>392</v>
      </c>
      <c r="B67" s="10" t="s">
        <v>55</v>
      </c>
      <c r="C67" s="10" t="s">
        <v>113</v>
      </c>
      <c r="D67" s="10" t="s">
        <v>436</v>
      </c>
      <c r="E67" s="10" t="s">
        <v>294</v>
      </c>
      <c r="F67" s="150">
        <f t="shared" si="5"/>
        <v>37.7</v>
      </c>
      <c r="G67" s="150">
        <f t="shared" si="5"/>
        <v>0</v>
      </c>
    </row>
    <row r="68" spans="1:7" ht="15" customHeight="1" outlineLevel="1">
      <c r="A68" s="12" t="s">
        <v>305</v>
      </c>
      <c r="B68" s="10" t="s">
        <v>55</v>
      </c>
      <c r="C68" s="10" t="s">
        <v>113</v>
      </c>
      <c r="D68" s="10" t="s">
        <v>436</v>
      </c>
      <c r="E68" s="165"/>
      <c r="F68" s="166">
        <f>'прил.4'!D65</f>
        <v>37.7</v>
      </c>
      <c r="G68" s="166">
        <v>0</v>
      </c>
    </row>
    <row r="69" spans="1:7" ht="15" customHeight="1" outlineLevel="1">
      <c r="A69" s="30" t="s">
        <v>338</v>
      </c>
      <c r="B69" s="36" t="s">
        <v>55</v>
      </c>
      <c r="C69" s="36" t="s">
        <v>339</v>
      </c>
      <c r="D69" s="36"/>
      <c r="E69" s="15"/>
      <c r="F69" s="149">
        <f aca="true" t="shared" si="6" ref="F69:G71">F70</f>
        <v>30</v>
      </c>
      <c r="G69" s="149">
        <f t="shared" si="6"/>
        <v>0</v>
      </c>
    </row>
    <row r="70" spans="1:7" ht="21" customHeight="1">
      <c r="A70" s="37" t="s">
        <v>340</v>
      </c>
      <c r="B70" s="15" t="s">
        <v>55</v>
      </c>
      <c r="C70" s="15" t="s">
        <v>339</v>
      </c>
      <c r="D70" s="15" t="s">
        <v>439</v>
      </c>
      <c r="E70" s="10"/>
      <c r="F70" s="150">
        <f t="shared" si="6"/>
        <v>30</v>
      </c>
      <c r="G70" s="150">
        <f t="shared" si="6"/>
        <v>0</v>
      </c>
    </row>
    <row r="71" spans="1:7" s="29" customFormat="1" ht="31.5" customHeight="1" outlineLevel="1">
      <c r="A71" s="7" t="s">
        <v>392</v>
      </c>
      <c r="B71" s="10" t="s">
        <v>55</v>
      </c>
      <c r="C71" s="10" t="s">
        <v>339</v>
      </c>
      <c r="D71" s="10" t="s">
        <v>439</v>
      </c>
      <c r="E71" s="10" t="s">
        <v>294</v>
      </c>
      <c r="F71" s="150">
        <f t="shared" si="6"/>
        <v>30</v>
      </c>
      <c r="G71" s="150">
        <f t="shared" si="6"/>
        <v>0</v>
      </c>
    </row>
    <row r="72" spans="1:7" ht="21" customHeight="1" outlineLevel="1">
      <c r="A72" s="12" t="s">
        <v>305</v>
      </c>
      <c r="B72" s="10" t="s">
        <v>55</v>
      </c>
      <c r="C72" s="10" t="s">
        <v>339</v>
      </c>
      <c r="D72" s="10" t="s">
        <v>439</v>
      </c>
      <c r="E72" s="165"/>
      <c r="F72" s="166">
        <f>'прил.4'!D69</f>
        <v>30</v>
      </c>
      <c r="G72" s="166">
        <v>0</v>
      </c>
    </row>
    <row r="73" spans="1:7" ht="21" customHeight="1" hidden="1" outlineLevel="1">
      <c r="A73" s="37" t="s">
        <v>340</v>
      </c>
      <c r="B73" s="15" t="s">
        <v>55</v>
      </c>
      <c r="C73" s="15" t="s">
        <v>339</v>
      </c>
      <c r="D73" s="15" t="s">
        <v>348</v>
      </c>
      <c r="E73" s="15"/>
      <c r="F73" s="149">
        <f>F74</f>
        <v>0</v>
      </c>
      <c r="G73" s="149"/>
    </row>
    <row r="74" spans="1:7" ht="21" customHeight="1" hidden="1" outlineLevel="1">
      <c r="A74" s="12" t="s">
        <v>341</v>
      </c>
      <c r="B74" s="10" t="s">
        <v>55</v>
      </c>
      <c r="C74" s="10" t="s">
        <v>339</v>
      </c>
      <c r="D74" s="10" t="s">
        <v>349</v>
      </c>
      <c r="E74" s="10"/>
      <c r="F74" s="150">
        <f>'прил.4'!D72</f>
        <v>0</v>
      </c>
      <c r="G74" s="150">
        <f>G75</f>
        <v>0</v>
      </c>
    </row>
    <row r="75" spans="1:7" s="29" customFormat="1" ht="21" customHeight="1" hidden="1">
      <c r="A75" s="12" t="s">
        <v>305</v>
      </c>
      <c r="B75" s="10" t="s">
        <v>55</v>
      </c>
      <c r="C75" s="10" t="s">
        <v>339</v>
      </c>
      <c r="D75" s="10" t="s">
        <v>349</v>
      </c>
      <c r="E75" s="10" t="s">
        <v>294</v>
      </c>
      <c r="F75" s="150">
        <f>'прил.4'!D73</f>
        <v>0</v>
      </c>
      <c r="G75" s="150"/>
    </row>
    <row r="76" spans="1:7" ht="21" customHeight="1">
      <c r="A76" s="45" t="s">
        <v>85</v>
      </c>
      <c r="B76" s="39" t="s">
        <v>52</v>
      </c>
      <c r="C76" s="39"/>
      <c r="D76" s="38"/>
      <c r="E76" s="38"/>
      <c r="F76" s="147">
        <f>F94+F98+F81+F77</f>
        <v>1718</v>
      </c>
      <c r="G76" s="147">
        <f>G94+G98+G81</f>
        <v>0</v>
      </c>
    </row>
    <row r="77" spans="1:7" ht="15.75">
      <c r="A77" s="46" t="s">
        <v>222</v>
      </c>
      <c r="B77" s="36" t="s">
        <v>52</v>
      </c>
      <c r="C77" s="82" t="s">
        <v>50</v>
      </c>
      <c r="D77" s="82"/>
      <c r="E77" s="82"/>
      <c r="F77" s="148">
        <f>F78</f>
        <v>798</v>
      </c>
      <c r="G77" s="148">
        <f>G81+G78</f>
        <v>0</v>
      </c>
    </row>
    <row r="78" spans="1:7" ht="15.75">
      <c r="A78" s="37" t="s">
        <v>223</v>
      </c>
      <c r="B78" s="15" t="s">
        <v>52</v>
      </c>
      <c r="C78" s="71" t="s">
        <v>50</v>
      </c>
      <c r="D78" s="71" t="s">
        <v>429</v>
      </c>
      <c r="E78" s="71"/>
      <c r="F78" s="149">
        <f>F79</f>
        <v>798</v>
      </c>
      <c r="G78" s="149">
        <f>G79</f>
        <v>0</v>
      </c>
    </row>
    <row r="79" spans="1:7" ht="15" customHeight="1">
      <c r="A79" s="37" t="s">
        <v>350</v>
      </c>
      <c r="B79" s="15" t="s">
        <v>52</v>
      </c>
      <c r="C79" s="71" t="s">
        <v>50</v>
      </c>
      <c r="D79" s="71" t="s">
        <v>438</v>
      </c>
      <c r="E79" s="15" t="s">
        <v>294</v>
      </c>
      <c r="F79" s="149">
        <f>F80</f>
        <v>798</v>
      </c>
      <c r="G79" s="149">
        <f>G80</f>
        <v>0</v>
      </c>
    </row>
    <row r="80" spans="1:7" s="29" customFormat="1" ht="15.75" outlineLevel="1">
      <c r="A80" s="12" t="s">
        <v>305</v>
      </c>
      <c r="B80" s="10" t="s">
        <v>52</v>
      </c>
      <c r="C80" s="154" t="s">
        <v>50</v>
      </c>
      <c r="D80" s="154" t="s">
        <v>437</v>
      </c>
      <c r="E80" s="10" t="s">
        <v>294</v>
      </c>
      <c r="F80" s="150">
        <f>'прил.4'!D78</f>
        <v>798</v>
      </c>
      <c r="G80" s="150">
        <v>0</v>
      </c>
    </row>
    <row r="81" spans="1:7" ht="15.75" outlineLevel="1">
      <c r="A81" s="46" t="s">
        <v>325</v>
      </c>
      <c r="B81" s="36" t="s">
        <v>52</v>
      </c>
      <c r="C81" s="82" t="s">
        <v>113</v>
      </c>
      <c r="D81" s="82"/>
      <c r="E81" s="82"/>
      <c r="F81" s="148">
        <f>F86+F82+F90</f>
        <v>450</v>
      </c>
      <c r="G81" s="148">
        <f>G86+G82</f>
        <v>0</v>
      </c>
    </row>
    <row r="82" spans="1:7" ht="15.75" outlineLevel="1">
      <c r="A82" s="37" t="s">
        <v>351</v>
      </c>
      <c r="B82" s="15" t="s">
        <v>52</v>
      </c>
      <c r="C82" s="71" t="s">
        <v>113</v>
      </c>
      <c r="D82" s="71" t="s">
        <v>441</v>
      </c>
      <c r="E82" s="71"/>
      <c r="F82" s="149">
        <f aca="true" t="shared" si="7" ref="F82:G84">F83</f>
        <v>450</v>
      </c>
      <c r="G82" s="149">
        <f t="shared" si="7"/>
        <v>0</v>
      </c>
    </row>
    <row r="83" spans="1:7" ht="15.75" outlineLevel="1">
      <c r="A83" s="37" t="s">
        <v>353</v>
      </c>
      <c r="B83" s="15" t="s">
        <v>52</v>
      </c>
      <c r="C83" s="71" t="s">
        <v>113</v>
      </c>
      <c r="D83" s="71" t="s">
        <v>440</v>
      </c>
      <c r="E83" s="71"/>
      <c r="F83" s="149">
        <f t="shared" si="7"/>
        <v>450</v>
      </c>
      <c r="G83" s="149">
        <f t="shared" si="7"/>
        <v>0</v>
      </c>
    </row>
    <row r="84" spans="1:7" ht="31.5" outlineLevel="1">
      <c r="A84" s="37" t="s">
        <v>355</v>
      </c>
      <c r="B84" s="15" t="s">
        <v>52</v>
      </c>
      <c r="C84" s="71" t="s">
        <v>113</v>
      </c>
      <c r="D84" s="71" t="s">
        <v>440</v>
      </c>
      <c r="E84" s="71"/>
      <c r="F84" s="149">
        <f t="shared" si="7"/>
        <v>450</v>
      </c>
      <c r="G84" s="149">
        <f t="shared" si="7"/>
        <v>0</v>
      </c>
    </row>
    <row r="85" spans="1:7" ht="15.75" outlineLevel="1">
      <c r="A85" s="12" t="s">
        <v>305</v>
      </c>
      <c r="B85" s="10" t="s">
        <v>52</v>
      </c>
      <c r="C85" s="154" t="s">
        <v>113</v>
      </c>
      <c r="D85" s="154" t="s">
        <v>440</v>
      </c>
      <c r="E85" s="154" t="s">
        <v>294</v>
      </c>
      <c r="F85" s="150">
        <f>'прил.4'!D83</f>
        <v>450</v>
      </c>
      <c r="G85" s="151">
        <v>0</v>
      </c>
    </row>
    <row r="86" spans="1:7" ht="15.75" hidden="1" outlineLevel="1">
      <c r="A86" s="46" t="s">
        <v>223</v>
      </c>
      <c r="B86" s="36" t="s">
        <v>52</v>
      </c>
      <c r="C86" s="36" t="s">
        <v>113</v>
      </c>
      <c r="D86" s="36" t="s">
        <v>224</v>
      </c>
      <c r="E86" s="82"/>
      <c r="F86" s="148">
        <f>F87</f>
        <v>0</v>
      </c>
      <c r="G86" s="148">
        <f>G89</f>
        <v>0</v>
      </c>
    </row>
    <row r="87" spans="1:7" ht="31.5" hidden="1" outlineLevel="1">
      <c r="A87" s="37" t="s">
        <v>329</v>
      </c>
      <c r="B87" s="15" t="s">
        <v>52</v>
      </c>
      <c r="C87" s="15" t="s">
        <v>113</v>
      </c>
      <c r="D87" s="15" t="s">
        <v>323</v>
      </c>
      <c r="E87" s="71"/>
      <c r="F87" s="149">
        <f>F88</f>
        <v>0</v>
      </c>
      <c r="G87" s="149"/>
    </row>
    <row r="88" spans="1:7" ht="15.75" hidden="1">
      <c r="A88" s="37" t="s">
        <v>326</v>
      </c>
      <c r="B88" s="15" t="s">
        <v>52</v>
      </c>
      <c r="C88" s="15" t="s">
        <v>113</v>
      </c>
      <c r="D88" s="15" t="s">
        <v>324</v>
      </c>
      <c r="E88" s="71"/>
      <c r="F88" s="149">
        <f>F89</f>
        <v>0</v>
      </c>
      <c r="G88" s="149"/>
    </row>
    <row r="89" spans="1:7" ht="15.75" hidden="1">
      <c r="A89" s="12" t="s">
        <v>305</v>
      </c>
      <c r="B89" s="10" t="s">
        <v>52</v>
      </c>
      <c r="C89" s="10" t="s">
        <v>113</v>
      </c>
      <c r="D89" s="10" t="s">
        <v>324</v>
      </c>
      <c r="E89" s="10" t="s">
        <v>391</v>
      </c>
      <c r="F89" s="150">
        <f>'прил.4'!D87</f>
        <v>0</v>
      </c>
      <c r="G89" s="150"/>
    </row>
    <row r="90" spans="1:7" ht="15.75" hidden="1">
      <c r="A90" s="37" t="s">
        <v>394</v>
      </c>
      <c r="B90" s="15" t="s">
        <v>52</v>
      </c>
      <c r="C90" s="15" t="s">
        <v>113</v>
      </c>
      <c r="D90" s="15" t="s">
        <v>348</v>
      </c>
      <c r="E90" s="15"/>
      <c r="F90" s="149">
        <f>F91</f>
        <v>0</v>
      </c>
      <c r="G90" s="149"/>
    </row>
    <row r="91" spans="1:7" ht="16.5" customHeight="1" hidden="1">
      <c r="A91" s="37" t="s">
        <v>357</v>
      </c>
      <c r="B91" s="15" t="s">
        <v>52</v>
      </c>
      <c r="C91" s="15" t="s">
        <v>113</v>
      </c>
      <c r="D91" s="15" t="s">
        <v>358</v>
      </c>
      <c r="E91" s="15"/>
      <c r="F91" s="149">
        <f>F92</f>
        <v>0</v>
      </c>
      <c r="G91" s="149"/>
    </row>
    <row r="92" spans="1:7" ht="15.75" hidden="1" outlineLevel="1">
      <c r="A92" s="37" t="s">
        <v>326</v>
      </c>
      <c r="B92" s="15" t="s">
        <v>52</v>
      </c>
      <c r="C92" s="15" t="s">
        <v>113</v>
      </c>
      <c r="D92" s="15" t="s">
        <v>359</v>
      </c>
      <c r="E92" s="15"/>
      <c r="F92" s="149">
        <f>F93</f>
        <v>0</v>
      </c>
      <c r="G92" s="149"/>
    </row>
    <row r="93" spans="1:7" ht="15.75" hidden="1" outlineLevel="1">
      <c r="A93" s="12" t="s">
        <v>305</v>
      </c>
      <c r="B93" s="10" t="s">
        <v>52</v>
      </c>
      <c r="C93" s="10" t="s">
        <v>113</v>
      </c>
      <c r="D93" s="10" t="s">
        <v>359</v>
      </c>
      <c r="E93" s="10" t="s">
        <v>294</v>
      </c>
      <c r="F93" s="150">
        <f>'прил.4'!D91</f>
        <v>0</v>
      </c>
      <c r="G93" s="150"/>
    </row>
    <row r="94" spans="1:7" ht="15.75" outlineLevel="1">
      <c r="A94" s="46" t="s">
        <v>92</v>
      </c>
      <c r="B94" s="36" t="s">
        <v>52</v>
      </c>
      <c r="C94" s="36" t="s">
        <v>93</v>
      </c>
      <c r="D94" s="15"/>
      <c r="E94" s="15"/>
      <c r="F94" s="148">
        <f>F95</f>
        <v>470</v>
      </c>
      <c r="G94" s="149"/>
    </row>
    <row r="95" spans="1:7" ht="15.75" outlineLevel="1">
      <c r="A95" s="37" t="s">
        <v>94</v>
      </c>
      <c r="B95" s="15" t="s">
        <v>52</v>
      </c>
      <c r="C95" s="15" t="s">
        <v>93</v>
      </c>
      <c r="D95" s="15" t="s">
        <v>429</v>
      </c>
      <c r="E95" s="15"/>
      <c r="F95" s="149">
        <f>F96</f>
        <v>470</v>
      </c>
      <c r="G95" s="149"/>
    </row>
    <row r="96" spans="1:7" ht="15.75" outlineLevel="1">
      <c r="A96" s="37" t="s">
        <v>95</v>
      </c>
      <c r="B96" s="15" t="s">
        <v>52</v>
      </c>
      <c r="C96" s="15" t="s">
        <v>93</v>
      </c>
      <c r="D96" s="15" t="s">
        <v>428</v>
      </c>
      <c r="E96" s="15"/>
      <c r="F96" s="149">
        <f>F97</f>
        <v>470</v>
      </c>
      <c r="G96" s="149"/>
    </row>
    <row r="97" spans="1:7" ht="15.75" outlineLevel="1">
      <c r="A97" s="12" t="s">
        <v>300</v>
      </c>
      <c r="B97" s="10" t="s">
        <v>52</v>
      </c>
      <c r="C97" s="10" t="s">
        <v>93</v>
      </c>
      <c r="D97" s="10" t="s">
        <v>428</v>
      </c>
      <c r="E97" s="10" t="s">
        <v>299</v>
      </c>
      <c r="F97" s="150">
        <f>'прил.4'!D95</f>
        <v>470</v>
      </c>
      <c r="G97" s="150"/>
    </row>
    <row r="98" spans="1:7" ht="15.75" outlineLevel="1">
      <c r="A98" s="46" t="s">
        <v>111</v>
      </c>
      <c r="B98" s="36" t="s">
        <v>52</v>
      </c>
      <c r="C98" s="36" t="s">
        <v>86</v>
      </c>
      <c r="D98" s="36"/>
      <c r="E98" s="36"/>
      <c r="F98" s="149">
        <f>F99+F102</f>
        <v>0</v>
      </c>
      <c r="G98" s="149"/>
    </row>
    <row r="99" spans="1:7" ht="15.75">
      <c r="A99" s="37" t="s">
        <v>394</v>
      </c>
      <c r="B99" s="15" t="s">
        <v>52</v>
      </c>
      <c r="C99" s="15" t="s">
        <v>86</v>
      </c>
      <c r="D99" s="15" t="s">
        <v>442</v>
      </c>
      <c r="E99" s="15"/>
      <c r="F99" s="149">
        <f>F100</f>
        <v>0</v>
      </c>
      <c r="G99" s="149">
        <f>G100</f>
        <v>0</v>
      </c>
    </row>
    <row r="100" spans="1:7" s="23" customFormat="1" ht="31.5">
      <c r="A100" s="37" t="s">
        <v>342</v>
      </c>
      <c r="B100" s="15" t="s">
        <v>52</v>
      </c>
      <c r="C100" s="15" t="s">
        <v>86</v>
      </c>
      <c r="D100" s="15" t="s">
        <v>443</v>
      </c>
      <c r="E100" s="15"/>
      <c r="F100" s="149">
        <f>F101</f>
        <v>0</v>
      </c>
      <c r="G100" s="149">
        <f>G101</f>
        <v>0</v>
      </c>
    </row>
    <row r="101" spans="1:8" ht="15" customHeight="1">
      <c r="A101" s="12" t="s">
        <v>305</v>
      </c>
      <c r="B101" s="10" t="s">
        <v>52</v>
      </c>
      <c r="C101" s="10" t="s">
        <v>86</v>
      </c>
      <c r="D101" s="10" t="s">
        <v>443</v>
      </c>
      <c r="E101" s="10" t="s">
        <v>294</v>
      </c>
      <c r="F101" s="150">
        <f>'прил.4'!D99</f>
        <v>0</v>
      </c>
      <c r="G101" s="150">
        <v>0</v>
      </c>
      <c r="H101" s="167"/>
    </row>
    <row r="102" spans="1:7" ht="15" customHeight="1" hidden="1" outlineLevel="1">
      <c r="A102" s="37" t="s">
        <v>340</v>
      </c>
      <c r="B102" s="15" t="s">
        <v>52</v>
      </c>
      <c r="C102" s="15" t="s">
        <v>86</v>
      </c>
      <c r="D102" s="15" t="s">
        <v>348</v>
      </c>
      <c r="E102" s="15"/>
      <c r="F102" s="149">
        <f>F103</f>
        <v>0</v>
      </c>
      <c r="G102" s="149"/>
    </row>
    <row r="103" spans="1:7" ht="15" customHeight="1" hidden="1" outlineLevel="1">
      <c r="A103" s="37" t="s">
        <v>360</v>
      </c>
      <c r="B103" s="15" t="s">
        <v>52</v>
      </c>
      <c r="C103" s="15" t="s">
        <v>86</v>
      </c>
      <c r="D103" s="15" t="s">
        <v>361</v>
      </c>
      <c r="E103" s="15"/>
      <c r="F103" s="149">
        <f>F104</f>
        <v>0</v>
      </c>
      <c r="G103" s="149"/>
    </row>
    <row r="104" spans="1:7" ht="17.25" customHeight="1" hidden="1" outlineLevel="1">
      <c r="A104" s="12" t="s">
        <v>305</v>
      </c>
      <c r="B104" s="10" t="s">
        <v>52</v>
      </c>
      <c r="C104" s="10" t="s">
        <v>86</v>
      </c>
      <c r="D104" s="10" t="s">
        <v>361</v>
      </c>
      <c r="E104" s="10" t="s">
        <v>294</v>
      </c>
      <c r="F104" s="150">
        <f>'прил.4'!D102</f>
        <v>0</v>
      </c>
      <c r="G104" s="150"/>
    </row>
    <row r="105" spans="1:7" ht="15" customHeight="1" outlineLevel="1">
      <c r="A105" s="47" t="s">
        <v>56</v>
      </c>
      <c r="B105" s="39" t="s">
        <v>58</v>
      </c>
      <c r="C105" s="39"/>
      <c r="D105" s="39"/>
      <c r="E105" s="39"/>
      <c r="F105" s="147">
        <f>F106+F115+F141+F153</f>
        <v>8726.4</v>
      </c>
      <c r="G105" s="147">
        <f>G106+G115+G141</f>
        <v>0</v>
      </c>
    </row>
    <row r="106" spans="1:7" ht="15" customHeight="1" outlineLevel="1">
      <c r="A106" s="48" t="s">
        <v>57</v>
      </c>
      <c r="B106" s="36" t="s">
        <v>58</v>
      </c>
      <c r="C106" s="36" t="s">
        <v>50</v>
      </c>
      <c r="D106" s="36"/>
      <c r="E106" s="36"/>
      <c r="F106" s="148">
        <f>F107</f>
        <v>300</v>
      </c>
      <c r="G106" s="148">
        <f>G107</f>
        <v>0</v>
      </c>
    </row>
    <row r="107" spans="1:7" ht="14.25" customHeight="1">
      <c r="A107" s="49" t="s">
        <v>26</v>
      </c>
      <c r="B107" s="15" t="s">
        <v>58</v>
      </c>
      <c r="C107" s="15" t="s">
        <v>50</v>
      </c>
      <c r="D107" s="15" t="s">
        <v>429</v>
      </c>
      <c r="E107" s="15"/>
      <c r="F107" s="149">
        <f>F108+F113</f>
        <v>300</v>
      </c>
      <c r="G107" s="149">
        <f>G108+G113</f>
        <v>0</v>
      </c>
    </row>
    <row r="108" spans="1:7" s="23" customFormat="1" ht="15" customHeight="1" hidden="1">
      <c r="A108" s="37" t="s">
        <v>59</v>
      </c>
      <c r="B108" s="15" t="s">
        <v>58</v>
      </c>
      <c r="C108" s="15" t="s">
        <v>50</v>
      </c>
      <c r="D108" s="15">
        <v>3500100</v>
      </c>
      <c r="E108" s="15"/>
      <c r="F108" s="149">
        <f>F109</f>
        <v>0</v>
      </c>
      <c r="G108" s="149">
        <f>G109</f>
        <v>0</v>
      </c>
    </row>
    <row r="109" spans="1:7" s="23" customFormat="1" ht="15" customHeight="1" hidden="1" outlineLevel="1">
      <c r="A109" s="49" t="s">
        <v>27</v>
      </c>
      <c r="B109" s="15" t="s">
        <v>58</v>
      </c>
      <c r="C109" s="15" t="s">
        <v>50</v>
      </c>
      <c r="D109" s="15">
        <v>3500100</v>
      </c>
      <c r="E109" s="15" t="s">
        <v>60</v>
      </c>
      <c r="F109" s="149">
        <f>SUM(F110:F112)</f>
        <v>0</v>
      </c>
      <c r="G109" s="149">
        <f>SUM(G110:G112)</f>
        <v>0</v>
      </c>
    </row>
    <row r="110" spans="1:7" ht="15" customHeight="1" hidden="1" outlineLevel="1">
      <c r="A110" s="50" t="s">
        <v>28</v>
      </c>
      <c r="B110" s="51" t="s">
        <v>58</v>
      </c>
      <c r="C110" s="51" t="s">
        <v>50</v>
      </c>
      <c r="D110" s="51">
        <v>3500100</v>
      </c>
      <c r="E110" s="51" t="s">
        <v>60</v>
      </c>
      <c r="F110" s="150">
        <f>'прил.4'!D108</f>
        <v>0</v>
      </c>
      <c r="G110" s="155">
        <v>0</v>
      </c>
    </row>
    <row r="111" spans="1:7" ht="15" customHeight="1" hidden="1" outlineLevel="1">
      <c r="A111" s="50" t="s">
        <v>29</v>
      </c>
      <c r="B111" s="51" t="s">
        <v>58</v>
      </c>
      <c r="C111" s="51" t="s">
        <v>50</v>
      </c>
      <c r="D111" s="51">
        <v>3500100</v>
      </c>
      <c r="E111" s="51" t="s">
        <v>60</v>
      </c>
      <c r="F111" s="150">
        <f>'прил.4'!D109</f>
        <v>0</v>
      </c>
      <c r="G111" s="155">
        <v>0</v>
      </c>
    </row>
    <row r="112" spans="1:7" ht="15" customHeight="1" hidden="1" outlineLevel="1">
      <c r="A112" s="50" t="s">
        <v>30</v>
      </c>
      <c r="B112" s="51" t="s">
        <v>58</v>
      </c>
      <c r="C112" s="51" t="s">
        <v>50</v>
      </c>
      <c r="D112" s="51">
        <v>3500100</v>
      </c>
      <c r="E112" s="51" t="s">
        <v>60</v>
      </c>
      <c r="F112" s="150">
        <f>'прил.4'!D110</f>
        <v>0</v>
      </c>
      <c r="G112" s="155">
        <v>0</v>
      </c>
    </row>
    <row r="113" spans="1:7" s="23" customFormat="1" ht="15" customHeight="1" outlineLevel="1">
      <c r="A113" s="37" t="s">
        <v>61</v>
      </c>
      <c r="B113" s="15" t="s">
        <v>58</v>
      </c>
      <c r="C113" s="15" t="s">
        <v>50</v>
      </c>
      <c r="D113" s="15" t="s">
        <v>444</v>
      </c>
      <c r="E113" s="15"/>
      <c r="F113" s="149">
        <f>F114</f>
        <v>300</v>
      </c>
      <c r="G113" s="149">
        <f>G114</f>
        <v>0</v>
      </c>
    </row>
    <row r="114" spans="1:7" ht="15" customHeight="1" outlineLevel="1">
      <c r="A114" s="127" t="s">
        <v>302</v>
      </c>
      <c r="B114" s="51" t="s">
        <v>58</v>
      </c>
      <c r="C114" s="51" t="s">
        <v>50</v>
      </c>
      <c r="D114" s="51" t="s">
        <v>444</v>
      </c>
      <c r="E114" s="51" t="s">
        <v>301</v>
      </c>
      <c r="F114" s="155">
        <f>'прил.4'!D112</f>
        <v>300</v>
      </c>
      <c r="G114" s="155">
        <v>0</v>
      </c>
    </row>
    <row r="115" spans="1:7" ht="15" customHeight="1" outlineLevel="1">
      <c r="A115" s="48" t="s">
        <v>31</v>
      </c>
      <c r="B115" s="36" t="s">
        <v>58</v>
      </c>
      <c r="C115" s="36" t="s">
        <v>51</v>
      </c>
      <c r="D115" s="36"/>
      <c r="E115" s="36"/>
      <c r="F115" s="148">
        <f>F116+F128+F135</f>
        <v>7476.4</v>
      </c>
      <c r="G115" s="148">
        <f>G116</f>
        <v>0</v>
      </c>
    </row>
    <row r="116" spans="1:7" s="23" customFormat="1" ht="15" customHeight="1" hidden="1" outlineLevel="1">
      <c r="A116" s="49" t="s">
        <v>32</v>
      </c>
      <c r="B116" s="15" t="s">
        <v>58</v>
      </c>
      <c r="C116" s="15" t="s">
        <v>51</v>
      </c>
      <c r="D116" s="15">
        <v>3510000</v>
      </c>
      <c r="E116" s="15"/>
      <c r="F116" s="149">
        <f>F123+F117+F120</f>
        <v>0</v>
      </c>
      <c r="G116" s="149">
        <f>G123</f>
        <v>0</v>
      </c>
    </row>
    <row r="117" spans="1:7" ht="15" customHeight="1" hidden="1" outlineLevel="1">
      <c r="A117" s="37" t="s">
        <v>231</v>
      </c>
      <c r="B117" s="15" t="s">
        <v>58</v>
      </c>
      <c r="C117" s="15" t="s">
        <v>51</v>
      </c>
      <c r="D117" s="15" t="s">
        <v>226</v>
      </c>
      <c r="E117" s="15"/>
      <c r="F117" s="149">
        <f>F118</f>
        <v>0</v>
      </c>
      <c r="G117" s="149"/>
    </row>
    <row r="118" spans="1:7" ht="15" customHeight="1" hidden="1" outlineLevel="1">
      <c r="A118" s="37" t="s">
        <v>304</v>
      </c>
      <c r="B118" s="15" t="s">
        <v>58</v>
      </c>
      <c r="C118" s="15" t="s">
        <v>51</v>
      </c>
      <c r="D118" s="15" t="s">
        <v>226</v>
      </c>
      <c r="E118" s="15" t="s">
        <v>303</v>
      </c>
      <c r="F118" s="149">
        <f>F119</f>
        <v>0</v>
      </c>
      <c r="G118" s="149"/>
    </row>
    <row r="119" spans="1:7" ht="15" customHeight="1" hidden="1" outlineLevel="1">
      <c r="A119" s="50" t="s">
        <v>227</v>
      </c>
      <c r="B119" s="51" t="s">
        <v>58</v>
      </c>
      <c r="C119" s="51" t="s">
        <v>51</v>
      </c>
      <c r="D119" s="51" t="s">
        <v>226</v>
      </c>
      <c r="E119" s="51" t="s">
        <v>303</v>
      </c>
      <c r="F119" s="155">
        <f>'прил.4'!D117</f>
        <v>0</v>
      </c>
      <c r="G119" s="155"/>
    </row>
    <row r="120" spans="1:7" ht="15" customHeight="1" hidden="1" outlineLevel="2">
      <c r="A120" s="37" t="s">
        <v>230</v>
      </c>
      <c r="B120" s="15" t="s">
        <v>58</v>
      </c>
      <c r="C120" s="15" t="s">
        <v>51</v>
      </c>
      <c r="D120" s="15" t="s">
        <v>229</v>
      </c>
      <c r="E120" s="15"/>
      <c r="F120" s="149">
        <f>F121</f>
        <v>0</v>
      </c>
      <c r="G120" s="149"/>
    </row>
    <row r="121" spans="1:7" s="23" customFormat="1" ht="15" customHeight="1" hidden="1" outlineLevel="2">
      <c r="A121" s="37" t="s">
        <v>304</v>
      </c>
      <c r="B121" s="15" t="s">
        <v>58</v>
      </c>
      <c r="C121" s="15" t="s">
        <v>51</v>
      </c>
      <c r="D121" s="15" t="s">
        <v>229</v>
      </c>
      <c r="E121" s="15" t="s">
        <v>303</v>
      </c>
      <c r="F121" s="149">
        <f>F122</f>
        <v>0</v>
      </c>
      <c r="G121" s="149"/>
    </row>
    <row r="122" spans="1:7" ht="15" customHeight="1" hidden="1" outlineLevel="1">
      <c r="A122" s="50" t="s">
        <v>228</v>
      </c>
      <c r="B122" s="51" t="s">
        <v>58</v>
      </c>
      <c r="C122" s="51" t="s">
        <v>51</v>
      </c>
      <c r="D122" s="51" t="s">
        <v>229</v>
      </c>
      <c r="E122" s="51" t="s">
        <v>303</v>
      </c>
      <c r="F122" s="155">
        <f>'прил.4'!D120</f>
        <v>0</v>
      </c>
      <c r="G122" s="155"/>
    </row>
    <row r="123" spans="1:7" ht="15" customHeight="1" hidden="1" outlineLevel="1">
      <c r="A123" s="49" t="s">
        <v>33</v>
      </c>
      <c r="B123" s="15" t="s">
        <v>58</v>
      </c>
      <c r="C123" s="15" t="s">
        <v>51</v>
      </c>
      <c r="D123" s="15">
        <v>3510500</v>
      </c>
      <c r="E123" s="15"/>
      <c r="F123" s="149">
        <f>F124+F127</f>
        <v>0</v>
      </c>
      <c r="G123" s="149">
        <f>G124</f>
        <v>0</v>
      </c>
    </row>
    <row r="124" spans="1:7" ht="15" customHeight="1" hidden="1" outlineLevel="1">
      <c r="A124" s="37" t="s">
        <v>304</v>
      </c>
      <c r="B124" s="15" t="s">
        <v>58</v>
      </c>
      <c r="C124" s="15" t="s">
        <v>51</v>
      </c>
      <c r="D124" s="15">
        <v>3510500</v>
      </c>
      <c r="E124" s="15" t="s">
        <v>303</v>
      </c>
      <c r="F124" s="149">
        <f>SUM(F125:F125)</f>
        <v>0</v>
      </c>
      <c r="G124" s="149">
        <f>SUM(G125:G125)</f>
        <v>0</v>
      </c>
    </row>
    <row r="125" spans="1:7" s="23" customFormat="1" ht="15" customHeight="1" hidden="1" outlineLevel="1">
      <c r="A125" s="50" t="s">
        <v>34</v>
      </c>
      <c r="B125" s="51" t="s">
        <v>58</v>
      </c>
      <c r="C125" s="51" t="s">
        <v>51</v>
      </c>
      <c r="D125" s="51" t="s">
        <v>62</v>
      </c>
      <c r="E125" s="51" t="s">
        <v>303</v>
      </c>
      <c r="F125" s="155">
        <f>'прил.4'!D123</f>
        <v>0</v>
      </c>
      <c r="G125" s="155">
        <v>0</v>
      </c>
    </row>
    <row r="126" spans="1:7" ht="15" customHeight="1" hidden="1" outlineLevel="1">
      <c r="A126" s="37" t="s">
        <v>305</v>
      </c>
      <c r="B126" s="83" t="s">
        <v>58</v>
      </c>
      <c r="C126" s="83" t="s">
        <v>51</v>
      </c>
      <c r="D126" s="83" t="s">
        <v>62</v>
      </c>
      <c r="E126" s="83" t="s">
        <v>294</v>
      </c>
      <c r="F126" s="156">
        <f>F127</f>
        <v>0</v>
      </c>
      <c r="G126" s="156"/>
    </row>
    <row r="127" spans="1:7" ht="15" customHeight="1" hidden="1" outlineLevel="1">
      <c r="A127" s="50" t="s">
        <v>232</v>
      </c>
      <c r="B127" s="51" t="s">
        <v>58</v>
      </c>
      <c r="C127" s="51" t="s">
        <v>51</v>
      </c>
      <c r="D127" s="51" t="s">
        <v>62</v>
      </c>
      <c r="E127" s="51" t="s">
        <v>294</v>
      </c>
      <c r="F127" s="155">
        <f>'[1]прил.2'!D116</f>
        <v>0</v>
      </c>
      <c r="G127" s="155"/>
    </row>
    <row r="128" spans="1:7" ht="15" customHeight="1" outlineLevel="1">
      <c r="A128" s="37" t="s">
        <v>223</v>
      </c>
      <c r="B128" s="15" t="s">
        <v>58</v>
      </c>
      <c r="C128" s="15" t="s">
        <v>51</v>
      </c>
      <c r="D128" s="15" t="s">
        <v>429</v>
      </c>
      <c r="E128" s="15"/>
      <c r="F128" s="149">
        <f>F129</f>
        <v>6975.7</v>
      </c>
      <c r="G128" s="149">
        <f>G129</f>
        <v>0</v>
      </c>
    </row>
    <row r="129" spans="1:7" ht="15" customHeight="1" outlineLevel="1">
      <c r="A129" s="37" t="s">
        <v>446</v>
      </c>
      <c r="B129" s="15" t="s">
        <v>58</v>
      </c>
      <c r="C129" s="15" t="s">
        <v>51</v>
      </c>
      <c r="D129" s="15" t="s">
        <v>429</v>
      </c>
      <c r="E129" s="15"/>
      <c r="F129" s="149">
        <f>F134+F130</f>
        <v>6975.7</v>
      </c>
      <c r="G129" s="149">
        <f>G134</f>
        <v>0</v>
      </c>
    </row>
    <row r="130" spans="1:7" ht="15" customHeight="1" outlineLevel="1">
      <c r="A130" s="37" t="s">
        <v>362</v>
      </c>
      <c r="B130" s="15" t="s">
        <v>58</v>
      </c>
      <c r="C130" s="15" t="s">
        <v>51</v>
      </c>
      <c r="D130" s="15" t="s">
        <v>429</v>
      </c>
      <c r="E130" s="15" t="s">
        <v>347</v>
      </c>
      <c r="F130" s="149">
        <f>F131+F132</f>
        <v>1473.7</v>
      </c>
      <c r="G130" s="149">
        <f>G131</f>
        <v>0</v>
      </c>
    </row>
    <row r="131" spans="1:7" ht="14.25" customHeight="1" outlineLevel="1">
      <c r="A131" s="127" t="s">
        <v>0</v>
      </c>
      <c r="B131" s="51" t="s">
        <v>58</v>
      </c>
      <c r="C131" s="51" t="s">
        <v>51</v>
      </c>
      <c r="D131" s="51" t="s">
        <v>447</v>
      </c>
      <c r="E131" s="51" t="s">
        <v>347</v>
      </c>
      <c r="F131" s="155">
        <v>1400</v>
      </c>
      <c r="G131" s="155">
        <v>0</v>
      </c>
    </row>
    <row r="132" spans="1:7" ht="14.25" customHeight="1" outlineLevel="1">
      <c r="A132" s="127" t="s">
        <v>0</v>
      </c>
      <c r="B132" s="51" t="s">
        <v>58</v>
      </c>
      <c r="C132" s="51" t="s">
        <v>51</v>
      </c>
      <c r="D132" s="51" t="s">
        <v>448</v>
      </c>
      <c r="E132" s="51" t="s">
        <v>347</v>
      </c>
      <c r="F132" s="155">
        <v>73.7</v>
      </c>
      <c r="G132" s="155"/>
    </row>
    <row r="133" spans="1:7" s="23" customFormat="1" ht="15" customHeight="1">
      <c r="A133" s="37" t="s">
        <v>0</v>
      </c>
      <c r="B133" s="15" t="s">
        <v>58</v>
      </c>
      <c r="C133" s="15" t="s">
        <v>51</v>
      </c>
      <c r="D133" s="15" t="s">
        <v>445</v>
      </c>
      <c r="E133" s="15" t="s">
        <v>347</v>
      </c>
      <c r="F133" s="149">
        <f>F134</f>
        <v>5502</v>
      </c>
      <c r="G133" s="149"/>
    </row>
    <row r="134" spans="1:7" ht="15.75">
      <c r="A134" s="127" t="s">
        <v>331</v>
      </c>
      <c r="B134" s="51" t="s">
        <v>58</v>
      </c>
      <c r="C134" s="51" t="s">
        <v>51</v>
      </c>
      <c r="D134" s="51" t="s">
        <v>445</v>
      </c>
      <c r="E134" s="51" t="s">
        <v>347</v>
      </c>
      <c r="F134" s="155">
        <v>5502</v>
      </c>
      <c r="G134" s="150"/>
    </row>
    <row r="135" spans="1:7" ht="15.75">
      <c r="A135" s="37" t="s">
        <v>340</v>
      </c>
      <c r="B135" s="15" t="s">
        <v>58</v>
      </c>
      <c r="C135" s="15" t="s">
        <v>51</v>
      </c>
      <c r="D135" s="15" t="s">
        <v>429</v>
      </c>
      <c r="E135" s="15"/>
      <c r="F135" s="149">
        <f>F136</f>
        <v>500.7</v>
      </c>
      <c r="G135" s="149">
        <f>G136</f>
        <v>0</v>
      </c>
    </row>
    <row r="136" spans="1:7" ht="15" customHeight="1">
      <c r="A136" s="37" t="s">
        <v>365</v>
      </c>
      <c r="B136" s="15" t="s">
        <v>58</v>
      </c>
      <c r="C136" s="15" t="s">
        <v>51</v>
      </c>
      <c r="D136" s="15" t="s">
        <v>429</v>
      </c>
      <c r="E136" s="15"/>
      <c r="F136" s="149">
        <f>F137</f>
        <v>500.7</v>
      </c>
      <c r="G136" s="149">
        <f>G137</f>
        <v>0</v>
      </c>
    </row>
    <row r="137" spans="1:7" ht="15" customHeight="1" outlineLevel="1">
      <c r="A137" s="37" t="s">
        <v>449</v>
      </c>
      <c r="B137" s="15" t="s">
        <v>58</v>
      </c>
      <c r="C137" s="15" t="s">
        <v>51</v>
      </c>
      <c r="D137" s="15" t="s">
        <v>429</v>
      </c>
      <c r="E137" s="15"/>
      <c r="F137" s="149">
        <f>F138+F139+F140</f>
        <v>500.7</v>
      </c>
      <c r="G137" s="149"/>
    </row>
    <row r="138" spans="1:7" ht="15" customHeight="1" outlineLevel="1">
      <c r="A138" s="12" t="s">
        <v>0</v>
      </c>
      <c r="B138" s="10" t="s">
        <v>58</v>
      </c>
      <c r="C138" s="10" t="s">
        <v>51</v>
      </c>
      <c r="D138" s="10" t="s">
        <v>450</v>
      </c>
      <c r="E138" s="10" t="s">
        <v>347</v>
      </c>
      <c r="F138" s="155">
        <v>155.4</v>
      </c>
      <c r="G138" s="150"/>
    </row>
    <row r="139" spans="1:7" ht="15" customHeight="1" outlineLevel="1">
      <c r="A139" s="12" t="s">
        <v>0</v>
      </c>
      <c r="B139" s="10" t="s">
        <v>58</v>
      </c>
      <c r="C139" s="10" t="s">
        <v>51</v>
      </c>
      <c r="D139" s="10" t="s">
        <v>451</v>
      </c>
      <c r="E139" s="10" t="s">
        <v>347</v>
      </c>
      <c r="F139" s="155">
        <v>103.6</v>
      </c>
      <c r="G139" s="150"/>
    </row>
    <row r="140" spans="1:7" ht="15" customHeight="1" outlineLevel="1">
      <c r="A140" s="12" t="s">
        <v>0</v>
      </c>
      <c r="B140" s="10" t="s">
        <v>58</v>
      </c>
      <c r="C140" s="10" t="s">
        <v>51</v>
      </c>
      <c r="D140" s="10" t="s">
        <v>452</v>
      </c>
      <c r="E140" s="10" t="s">
        <v>347</v>
      </c>
      <c r="F140" s="155">
        <v>241.7</v>
      </c>
      <c r="G140" s="150"/>
    </row>
    <row r="141" spans="1:7" ht="15" customHeight="1" outlineLevel="1">
      <c r="A141" s="48" t="s">
        <v>63</v>
      </c>
      <c r="B141" s="36" t="s">
        <v>58</v>
      </c>
      <c r="C141" s="36" t="s">
        <v>55</v>
      </c>
      <c r="D141" s="36"/>
      <c r="E141" s="36"/>
      <c r="F141" s="148">
        <f>F142</f>
        <v>950</v>
      </c>
      <c r="G141" s="148">
        <f>G142</f>
        <v>0</v>
      </c>
    </row>
    <row r="142" spans="1:7" ht="15" customHeight="1" outlineLevel="1">
      <c r="A142" s="49" t="s">
        <v>35</v>
      </c>
      <c r="B142" s="15" t="s">
        <v>58</v>
      </c>
      <c r="C142" s="15" t="s">
        <v>55</v>
      </c>
      <c r="D142" s="15">
        <v>6000000</v>
      </c>
      <c r="E142" s="15"/>
      <c r="F142" s="149">
        <f>F143+F145+F149+F151</f>
        <v>950</v>
      </c>
      <c r="G142" s="149">
        <f>G143+G145+G149+G151</f>
        <v>0</v>
      </c>
    </row>
    <row r="143" spans="1:7" ht="15" customHeight="1">
      <c r="A143" s="49" t="s">
        <v>36</v>
      </c>
      <c r="B143" s="15" t="s">
        <v>58</v>
      </c>
      <c r="C143" s="15" t="s">
        <v>55</v>
      </c>
      <c r="D143" s="15" t="s">
        <v>453</v>
      </c>
      <c r="E143" s="15"/>
      <c r="F143" s="149">
        <f>F144</f>
        <v>600</v>
      </c>
      <c r="G143" s="149">
        <f>G144</f>
        <v>0</v>
      </c>
    </row>
    <row r="144" spans="1:7" ht="15.75">
      <c r="A144" s="12" t="s">
        <v>305</v>
      </c>
      <c r="B144" s="10" t="s">
        <v>58</v>
      </c>
      <c r="C144" s="10" t="s">
        <v>55</v>
      </c>
      <c r="D144" s="10" t="s">
        <v>454</v>
      </c>
      <c r="E144" s="10" t="s">
        <v>294</v>
      </c>
      <c r="F144" s="150">
        <f>'прил.4'!D139</f>
        <v>600</v>
      </c>
      <c r="G144" s="150">
        <v>0</v>
      </c>
    </row>
    <row r="145" spans="1:7" ht="31.5" hidden="1">
      <c r="A145" s="37" t="s">
        <v>37</v>
      </c>
      <c r="B145" s="15" t="s">
        <v>58</v>
      </c>
      <c r="C145" s="15" t="s">
        <v>55</v>
      </c>
      <c r="D145" s="15">
        <v>6000200</v>
      </c>
      <c r="E145" s="15"/>
      <c r="F145" s="149">
        <f>F146</f>
        <v>0</v>
      </c>
      <c r="G145" s="149">
        <f>G146</f>
        <v>0</v>
      </c>
    </row>
    <row r="146" spans="1:7" ht="15" customHeight="1" hidden="1">
      <c r="A146" s="12" t="s">
        <v>305</v>
      </c>
      <c r="B146" s="10" t="s">
        <v>58</v>
      </c>
      <c r="C146" s="10" t="s">
        <v>55</v>
      </c>
      <c r="D146" s="10">
        <v>6000200</v>
      </c>
      <c r="E146" s="10" t="s">
        <v>294</v>
      </c>
      <c r="F146" s="150">
        <f>'прил.4'!D141</f>
        <v>0</v>
      </c>
      <c r="G146" s="150">
        <v>0</v>
      </c>
    </row>
    <row r="147" spans="1:7" ht="15" customHeight="1" hidden="1" outlineLevel="1">
      <c r="A147" s="49" t="s">
        <v>38</v>
      </c>
      <c r="B147" s="15" t="s">
        <v>58</v>
      </c>
      <c r="C147" s="15" t="s">
        <v>55</v>
      </c>
      <c r="D147" s="15">
        <v>6000300</v>
      </c>
      <c r="E147" s="15"/>
      <c r="F147" s="149">
        <f>F148</f>
        <v>0</v>
      </c>
      <c r="G147" s="149">
        <f>G148</f>
        <v>0</v>
      </c>
    </row>
    <row r="148" spans="1:7" ht="15" customHeight="1" hidden="1" outlineLevel="1">
      <c r="A148" s="12" t="s">
        <v>305</v>
      </c>
      <c r="B148" s="10" t="s">
        <v>58</v>
      </c>
      <c r="C148" s="10" t="s">
        <v>55</v>
      </c>
      <c r="D148" s="10">
        <v>6000300</v>
      </c>
      <c r="E148" s="10" t="s">
        <v>294</v>
      </c>
      <c r="F148" s="150">
        <v>0</v>
      </c>
      <c r="G148" s="150">
        <v>0</v>
      </c>
    </row>
    <row r="149" spans="1:7" ht="14.25" customHeight="1" outlineLevel="1">
      <c r="A149" s="49" t="s">
        <v>39</v>
      </c>
      <c r="B149" s="15" t="s">
        <v>58</v>
      </c>
      <c r="C149" s="15" t="s">
        <v>55</v>
      </c>
      <c r="D149" s="15" t="s">
        <v>453</v>
      </c>
      <c r="E149" s="15"/>
      <c r="F149" s="149">
        <f>F150</f>
        <v>50</v>
      </c>
      <c r="G149" s="149">
        <f>G150</f>
        <v>0</v>
      </c>
    </row>
    <row r="150" spans="1:7" ht="15" customHeight="1" outlineLevel="1">
      <c r="A150" s="12" t="s">
        <v>305</v>
      </c>
      <c r="B150" s="10" t="s">
        <v>58</v>
      </c>
      <c r="C150" s="10" t="s">
        <v>55</v>
      </c>
      <c r="D150" s="10" t="s">
        <v>455</v>
      </c>
      <c r="E150" s="10" t="s">
        <v>294</v>
      </c>
      <c r="F150" s="150">
        <f>'прил.4'!D145</f>
        <v>50</v>
      </c>
      <c r="G150" s="150">
        <v>0</v>
      </c>
    </row>
    <row r="151" spans="1:7" s="23" customFormat="1" ht="15" customHeight="1">
      <c r="A151" s="49" t="s">
        <v>40</v>
      </c>
      <c r="B151" s="15" t="s">
        <v>58</v>
      </c>
      <c r="C151" s="15" t="s">
        <v>55</v>
      </c>
      <c r="D151" s="15" t="s">
        <v>453</v>
      </c>
      <c r="E151" s="15"/>
      <c r="F151" s="149">
        <f>F152</f>
        <v>300</v>
      </c>
      <c r="G151" s="149">
        <f>G152</f>
        <v>0</v>
      </c>
    </row>
    <row r="152" spans="1:7" s="29" customFormat="1" ht="15.75">
      <c r="A152" s="12" t="s">
        <v>305</v>
      </c>
      <c r="B152" s="10" t="s">
        <v>58</v>
      </c>
      <c r="C152" s="10" t="s">
        <v>55</v>
      </c>
      <c r="D152" s="10" t="s">
        <v>456</v>
      </c>
      <c r="E152" s="10" t="s">
        <v>294</v>
      </c>
      <c r="F152" s="150">
        <f>'прил.4'!D147</f>
        <v>300</v>
      </c>
      <c r="G152" s="150">
        <v>0</v>
      </c>
    </row>
    <row r="153" spans="1:7" ht="15.75">
      <c r="A153" s="46" t="s">
        <v>71</v>
      </c>
      <c r="B153" s="36" t="s">
        <v>58</v>
      </c>
      <c r="C153" s="36" t="s">
        <v>58</v>
      </c>
      <c r="D153" s="36"/>
      <c r="E153" s="36"/>
      <c r="F153" s="148">
        <f>F154</f>
        <v>0</v>
      </c>
      <c r="G153" s="148">
        <f>G154</f>
        <v>0</v>
      </c>
    </row>
    <row r="154" spans="1:7" ht="31.5">
      <c r="A154" s="37" t="s">
        <v>96</v>
      </c>
      <c r="B154" s="15" t="s">
        <v>58</v>
      </c>
      <c r="C154" s="15" t="s">
        <v>58</v>
      </c>
      <c r="D154" s="15" t="s">
        <v>83</v>
      </c>
      <c r="E154" s="15"/>
      <c r="F154" s="149">
        <f>F155</f>
        <v>0</v>
      </c>
      <c r="G154" s="149">
        <f>G156</f>
        <v>0</v>
      </c>
    </row>
    <row r="155" spans="1:7" ht="63">
      <c r="A155" s="37" t="s">
        <v>82</v>
      </c>
      <c r="B155" s="15" t="s">
        <v>58</v>
      </c>
      <c r="C155" s="15" t="s">
        <v>58</v>
      </c>
      <c r="D155" s="15" t="s">
        <v>84</v>
      </c>
      <c r="E155" s="15"/>
      <c r="F155" s="149">
        <f>F156+F157+F158</f>
        <v>0</v>
      </c>
      <c r="G155" s="149">
        <f>G157</f>
        <v>0</v>
      </c>
    </row>
    <row r="156" spans="1:7" ht="15.75">
      <c r="A156" s="12" t="s">
        <v>0</v>
      </c>
      <c r="B156" s="10" t="s">
        <v>58</v>
      </c>
      <c r="C156" s="10" t="s">
        <v>58</v>
      </c>
      <c r="D156" s="10" t="s">
        <v>84</v>
      </c>
      <c r="E156" s="10" t="s">
        <v>347</v>
      </c>
      <c r="F156" s="150">
        <f>'прил.4'!D151</f>
        <v>0</v>
      </c>
      <c r="G156" s="172">
        <f>G158</f>
        <v>0</v>
      </c>
    </row>
    <row r="157" spans="1:7" ht="15.75">
      <c r="A157" s="12" t="s">
        <v>0</v>
      </c>
      <c r="B157" s="10" t="s">
        <v>58</v>
      </c>
      <c r="C157" s="10" t="s">
        <v>58</v>
      </c>
      <c r="D157" s="10" t="s">
        <v>84</v>
      </c>
      <c r="E157" s="10" t="s">
        <v>347</v>
      </c>
      <c r="F157" s="150">
        <f>'прил.4'!D152</f>
        <v>0</v>
      </c>
      <c r="G157" s="172">
        <f>G159</f>
        <v>0</v>
      </c>
    </row>
    <row r="158" spans="1:7" ht="15.75">
      <c r="A158" s="12" t="s">
        <v>0</v>
      </c>
      <c r="B158" s="10" t="s">
        <v>58</v>
      </c>
      <c r="C158" s="10" t="s">
        <v>58</v>
      </c>
      <c r="D158" s="10" t="s">
        <v>84</v>
      </c>
      <c r="E158" s="10" t="s">
        <v>347</v>
      </c>
      <c r="F158" s="150">
        <f>'прил.4'!D153</f>
        <v>0</v>
      </c>
      <c r="G158" s="172">
        <f>G160</f>
        <v>0</v>
      </c>
    </row>
    <row r="159" spans="1:7" ht="15.75">
      <c r="A159" s="47" t="s">
        <v>41</v>
      </c>
      <c r="B159" s="39" t="s">
        <v>54</v>
      </c>
      <c r="C159" s="39"/>
      <c r="D159" s="39"/>
      <c r="E159" s="39"/>
      <c r="F159" s="147">
        <f>F160</f>
        <v>0</v>
      </c>
      <c r="G159" s="147">
        <f aca="true" t="shared" si="8" ref="F159:G162">G160</f>
        <v>0</v>
      </c>
    </row>
    <row r="160" spans="1:7" ht="15.75">
      <c r="A160" s="48" t="s">
        <v>42</v>
      </c>
      <c r="B160" s="36" t="s">
        <v>54</v>
      </c>
      <c r="C160" s="36" t="s">
        <v>54</v>
      </c>
      <c r="D160" s="36"/>
      <c r="E160" s="36"/>
      <c r="F160" s="148">
        <f t="shared" si="8"/>
        <v>0</v>
      </c>
      <c r="G160" s="148">
        <f t="shared" si="8"/>
        <v>0</v>
      </c>
    </row>
    <row r="161" spans="1:7" ht="15.75">
      <c r="A161" s="37" t="s">
        <v>43</v>
      </c>
      <c r="B161" s="15" t="s">
        <v>54</v>
      </c>
      <c r="C161" s="15" t="s">
        <v>54</v>
      </c>
      <c r="D161" s="15" t="s">
        <v>68</v>
      </c>
      <c r="E161" s="15"/>
      <c r="F161" s="149">
        <f t="shared" si="8"/>
        <v>0</v>
      </c>
      <c r="G161" s="149">
        <f t="shared" si="8"/>
        <v>0</v>
      </c>
    </row>
    <row r="162" spans="1:7" ht="47.25">
      <c r="A162" s="37" t="s">
        <v>69</v>
      </c>
      <c r="B162" s="15" t="s">
        <v>54</v>
      </c>
      <c r="C162" s="15" t="s">
        <v>54</v>
      </c>
      <c r="D162" s="15" t="s">
        <v>68</v>
      </c>
      <c r="E162" s="15"/>
      <c r="F162" s="149">
        <f>SUM(F163:F167)</f>
        <v>0</v>
      </c>
      <c r="G162" s="149">
        <f t="shared" si="8"/>
        <v>0</v>
      </c>
    </row>
    <row r="163" spans="1:7" s="29" customFormat="1" ht="15.75">
      <c r="A163" s="12" t="s">
        <v>291</v>
      </c>
      <c r="B163" s="10" t="s">
        <v>54</v>
      </c>
      <c r="C163" s="10" t="s">
        <v>54</v>
      </c>
      <c r="D163" s="10" t="s">
        <v>68</v>
      </c>
      <c r="E163" s="10" t="s">
        <v>308</v>
      </c>
      <c r="F163" s="150">
        <f>'прил.4'!D158</f>
        <v>0</v>
      </c>
      <c r="G163" s="150">
        <v>0</v>
      </c>
    </row>
    <row r="164" spans="1:7" ht="15.75">
      <c r="A164" s="12" t="s">
        <v>292</v>
      </c>
      <c r="B164" s="10" t="s">
        <v>54</v>
      </c>
      <c r="C164" s="10" t="s">
        <v>54</v>
      </c>
      <c r="D164" s="10" t="s">
        <v>68</v>
      </c>
      <c r="E164" s="10" t="s">
        <v>309</v>
      </c>
      <c r="F164" s="150">
        <f>'прил.4'!D159</f>
        <v>0</v>
      </c>
      <c r="G164" s="150">
        <v>0</v>
      </c>
    </row>
    <row r="165" spans="1:7" ht="15.75" hidden="1">
      <c r="A165" s="12" t="s">
        <v>300</v>
      </c>
      <c r="B165" s="10" t="s">
        <v>54</v>
      </c>
      <c r="C165" s="10" t="s">
        <v>54</v>
      </c>
      <c r="D165" s="10" t="s">
        <v>68</v>
      </c>
      <c r="E165" s="10" t="s">
        <v>299</v>
      </c>
      <c r="F165" s="150">
        <f>'прил.4'!D160</f>
        <v>0</v>
      </c>
      <c r="G165" s="150"/>
    </row>
    <row r="166" spans="1:7" ht="15.75" hidden="1">
      <c r="A166" s="12" t="s">
        <v>305</v>
      </c>
      <c r="B166" s="10" t="s">
        <v>54</v>
      </c>
      <c r="C166" s="10" t="s">
        <v>54</v>
      </c>
      <c r="D166" s="10" t="s">
        <v>68</v>
      </c>
      <c r="E166" s="10" t="s">
        <v>294</v>
      </c>
      <c r="F166" s="150">
        <f>'прил.4'!D161</f>
        <v>0</v>
      </c>
      <c r="G166" s="150"/>
    </row>
    <row r="167" spans="1:7" ht="15.75" hidden="1">
      <c r="A167" s="12" t="s">
        <v>296</v>
      </c>
      <c r="B167" s="10" t="s">
        <v>54</v>
      </c>
      <c r="C167" s="10" t="s">
        <v>54</v>
      </c>
      <c r="D167" s="10" t="s">
        <v>68</v>
      </c>
      <c r="E167" s="10" t="s">
        <v>295</v>
      </c>
      <c r="F167" s="150">
        <f>'прил.4'!D162</f>
        <v>0</v>
      </c>
      <c r="G167" s="150"/>
    </row>
    <row r="168" spans="1:7" ht="15.75">
      <c r="A168" s="45" t="s">
        <v>343</v>
      </c>
      <c r="B168" s="39" t="s">
        <v>64</v>
      </c>
      <c r="C168" s="39"/>
      <c r="D168" s="39"/>
      <c r="E168" s="39"/>
      <c r="F168" s="147">
        <f>F169+F177</f>
        <v>21139.899999999998</v>
      </c>
      <c r="G168" s="147">
        <f aca="true" t="shared" si="9" ref="F168:G171">G169</f>
        <v>0</v>
      </c>
    </row>
    <row r="169" spans="1:7" ht="15.75">
      <c r="A169" s="48" t="s">
        <v>44</v>
      </c>
      <c r="B169" s="36" t="s">
        <v>64</v>
      </c>
      <c r="C169" s="36" t="s">
        <v>50</v>
      </c>
      <c r="D169" s="36"/>
      <c r="E169" s="36"/>
      <c r="F169" s="148">
        <f t="shared" si="9"/>
        <v>21139.899999999998</v>
      </c>
      <c r="G169" s="148">
        <f t="shared" si="9"/>
        <v>0</v>
      </c>
    </row>
    <row r="170" spans="1:7" ht="15.75">
      <c r="A170" s="37" t="s">
        <v>45</v>
      </c>
      <c r="B170" s="15" t="s">
        <v>64</v>
      </c>
      <c r="C170" s="15" t="s">
        <v>50</v>
      </c>
      <c r="D170" s="15" t="s">
        <v>429</v>
      </c>
      <c r="E170" s="15"/>
      <c r="F170" s="149">
        <f t="shared" si="9"/>
        <v>21139.899999999998</v>
      </c>
      <c r="G170" s="149">
        <f t="shared" si="9"/>
        <v>0</v>
      </c>
    </row>
    <row r="171" spans="1:7" ht="15.75">
      <c r="A171" s="37" t="s">
        <v>46</v>
      </c>
      <c r="B171" s="15" t="s">
        <v>64</v>
      </c>
      <c r="C171" s="15" t="s">
        <v>50</v>
      </c>
      <c r="D171" s="15" t="s">
        <v>457</v>
      </c>
      <c r="E171" s="15"/>
      <c r="F171" s="149">
        <f>SUM(F172:F176)</f>
        <v>21139.899999999998</v>
      </c>
      <c r="G171" s="149">
        <f t="shared" si="9"/>
        <v>0</v>
      </c>
    </row>
    <row r="172" spans="1:7" ht="15.75">
      <c r="A172" s="12" t="s">
        <v>291</v>
      </c>
      <c r="B172" s="10" t="s">
        <v>64</v>
      </c>
      <c r="C172" s="10" t="s">
        <v>50</v>
      </c>
      <c r="D172" s="10" t="s">
        <v>457</v>
      </c>
      <c r="E172" s="10" t="s">
        <v>308</v>
      </c>
      <c r="F172" s="150">
        <f>'прил.4'!D167</f>
        <v>19063.8</v>
      </c>
      <c r="G172" s="150">
        <v>0</v>
      </c>
    </row>
    <row r="173" spans="1:7" ht="15.75">
      <c r="A173" s="12" t="s">
        <v>292</v>
      </c>
      <c r="B173" s="10" t="s">
        <v>64</v>
      </c>
      <c r="C173" s="10" t="s">
        <v>50</v>
      </c>
      <c r="D173" s="10" t="s">
        <v>457</v>
      </c>
      <c r="E173" s="10" t="s">
        <v>309</v>
      </c>
      <c r="F173" s="150">
        <f>'прил.4'!D168</f>
        <v>0</v>
      </c>
      <c r="G173" s="150">
        <v>0</v>
      </c>
    </row>
    <row r="174" spans="1:7" ht="15.75">
      <c r="A174" s="12" t="s">
        <v>300</v>
      </c>
      <c r="B174" s="10" t="s">
        <v>64</v>
      </c>
      <c r="C174" s="10" t="s">
        <v>50</v>
      </c>
      <c r="D174" s="10" t="s">
        <v>457</v>
      </c>
      <c r="E174" s="10" t="s">
        <v>299</v>
      </c>
      <c r="F174" s="150">
        <f>'прил.4'!D169</f>
        <v>130</v>
      </c>
      <c r="G174" s="150">
        <v>0</v>
      </c>
    </row>
    <row r="175" spans="1:7" ht="15.75">
      <c r="A175" s="12" t="s">
        <v>305</v>
      </c>
      <c r="B175" s="10" t="s">
        <v>64</v>
      </c>
      <c r="C175" s="10" t="s">
        <v>50</v>
      </c>
      <c r="D175" s="10" t="s">
        <v>457</v>
      </c>
      <c r="E175" s="10" t="s">
        <v>294</v>
      </c>
      <c r="F175" s="150">
        <f>'прил.4'!D170</f>
        <v>1646.1</v>
      </c>
      <c r="G175" s="150">
        <v>0</v>
      </c>
    </row>
    <row r="176" spans="1:7" ht="18" customHeight="1">
      <c r="A176" s="12" t="s">
        <v>296</v>
      </c>
      <c r="B176" s="10" t="s">
        <v>64</v>
      </c>
      <c r="C176" s="10" t="s">
        <v>50</v>
      </c>
      <c r="D176" s="10" t="s">
        <v>457</v>
      </c>
      <c r="E176" s="10" t="s">
        <v>295</v>
      </c>
      <c r="F176" s="150">
        <f>'прил.4'!D171</f>
        <v>300</v>
      </c>
      <c r="G176" s="150"/>
    </row>
    <row r="177" spans="1:7" ht="18" customHeight="1">
      <c r="A177" s="25" t="s">
        <v>415</v>
      </c>
      <c r="B177" s="17" t="s">
        <v>64</v>
      </c>
      <c r="C177" s="17" t="s">
        <v>52</v>
      </c>
      <c r="D177" s="183"/>
      <c r="E177" s="183"/>
      <c r="F177" s="183">
        <f>F178</f>
        <v>0</v>
      </c>
      <c r="G177" s="183">
        <f>G178</f>
        <v>0</v>
      </c>
    </row>
    <row r="178" spans="1:7" ht="18" customHeight="1">
      <c r="A178" s="37" t="s">
        <v>394</v>
      </c>
      <c r="B178" s="15" t="s">
        <v>64</v>
      </c>
      <c r="C178" s="15" t="s">
        <v>52</v>
      </c>
      <c r="D178" s="15" t="s">
        <v>348</v>
      </c>
      <c r="E178" s="15"/>
      <c r="F178" s="149">
        <f>F179</f>
        <v>0</v>
      </c>
      <c r="G178" s="149">
        <f>G179</f>
        <v>0</v>
      </c>
    </row>
    <row r="179" spans="1:7" ht="18" customHeight="1">
      <c r="A179" s="12" t="str">
        <f>'[2]прил.2'!A159</f>
        <v>Фонд оплаты труда и страховые взносы</v>
      </c>
      <c r="B179" s="10" t="s">
        <v>64</v>
      </c>
      <c r="C179" s="10" t="s">
        <v>52</v>
      </c>
      <c r="D179" s="10" t="s">
        <v>416</v>
      </c>
      <c r="E179" s="10" t="s">
        <v>294</v>
      </c>
      <c r="F179" s="150">
        <f>'прил.4'!D172</f>
        <v>0</v>
      </c>
      <c r="G179" s="150">
        <v>0</v>
      </c>
    </row>
    <row r="180" spans="1:7" ht="15.75">
      <c r="A180" s="47" t="s">
        <v>366</v>
      </c>
      <c r="B180" s="39" t="s">
        <v>93</v>
      </c>
      <c r="C180" s="39"/>
      <c r="D180" s="39"/>
      <c r="E180" s="39"/>
      <c r="F180" s="147">
        <f aca="true" t="shared" si="10" ref="F180:G182">F181</f>
        <v>288</v>
      </c>
      <c r="G180" s="147">
        <f t="shared" si="10"/>
        <v>0</v>
      </c>
    </row>
    <row r="181" spans="1:7" ht="15.75">
      <c r="A181" s="46" t="s">
        <v>367</v>
      </c>
      <c r="B181" s="36" t="s">
        <v>93</v>
      </c>
      <c r="C181" s="36" t="s">
        <v>50</v>
      </c>
      <c r="D181" s="36"/>
      <c r="E181" s="36"/>
      <c r="F181" s="148">
        <f t="shared" si="10"/>
        <v>288</v>
      </c>
      <c r="G181" s="148">
        <f t="shared" si="10"/>
        <v>0</v>
      </c>
    </row>
    <row r="182" spans="1:7" ht="15.75">
      <c r="A182" s="37" t="s">
        <v>368</v>
      </c>
      <c r="B182" s="15" t="s">
        <v>93</v>
      </c>
      <c r="C182" s="15" t="s">
        <v>50</v>
      </c>
      <c r="D182" s="15" t="s">
        <v>429</v>
      </c>
      <c r="E182" s="15"/>
      <c r="F182" s="149">
        <f t="shared" si="10"/>
        <v>288</v>
      </c>
      <c r="G182" s="149">
        <f t="shared" si="10"/>
        <v>0</v>
      </c>
    </row>
    <row r="183" spans="1:7" ht="15.75">
      <c r="A183" s="37" t="s">
        <v>369</v>
      </c>
      <c r="B183" s="15" t="s">
        <v>93</v>
      </c>
      <c r="C183" s="15" t="s">
        <v>50</v>
      </c>
      <c r="D183" s="15" t="s">
        <v>458</v>
      </c>
      <c r="E183" s="15"/>
      <c r="F183" s="149">
        <f>F184</f>
        <v>288</v>
      </c>
      <c r="G183" s="149">
        <v>0</v>
      </c>
    </row>
    <row r="184" spans="1:7" ht="31.5">
      <c r="A184" s="12" t="s">
        <v>370</v>
      </c>
      <c r="B184" s="10" t="s">
        <v>93</v>
      </c>
      <c r="C184" s="10" t="s">
        <v>50</v>
      </c>
      <c r="D184" s="10" t="s">
        <v>458</v>
      </c>
      <c r="E184" s="10" t="s">
        <v>371</v>
      </c>
      <c r="F184" s="150">
        <f>'прил.4'!D178</f>
        <v>288</v>
      </c>
      <c r="G184" s="150">
        <v>0</v>
      </c>
    </row>
    <row r="185" spans="1:7" ht="15.75">
      <c r="A185" s="47" t="s">
        <v>47</v>
      </c>
      <c r="B185" s="39" t="s">
        <v>81</v>
      </c>
      <c r="C185" s="39"/>
      <c r="D185" s="39"/>
      <c r="E185" s="39"/>
      <c r="F185" s="147">
        <f aca="true" t="shared" si="11" ref="F185:G187">F186</f>
        <v>10</v>
      </c>
      <c r="G185" s="147">
        <f t="shared" si="11"/>
        <v>0</v>
      </c>
    </row>
    <row r="186" spans="1:7" ht="15.75">
      <c r="A186" s="46" t="s">
        <v>98</v>
      </c>
      <c r="B186" s="36" t="s">
        <v>81</v>
      </c>
      <c r="C186" s="36" t="s">
        <v>50</v>
      </c>
      <c r="D186" s="36"/>
      <c r="E186" s="36"/>
      <c r="F186" s="148">
        <f t="shared" si="11"/>
        <v>10</v>
      </c>
      <c r="G186" s="148">
        <f t="shared" si="11"/>
        <v>0</v>
      </c>
    </row>
    <row r="187" spans="1:7" ht="15.75">
      <c r="A187" s="37" t="s">
        <v>48</v>
      </c>
      <c r="B187" s="15" t="s">
        <v>81</v>
      </c>
      <c r="C187" s="15" t="s">
        <v>50</v>
      </c>
      <c r="D187" s="15" t="s">
        <v>429</v>
      </c>
      <c r="E187" s="15"/>
      <c r="F187" s="149">
        <f t="shared" si="11"/>
        <v>10</v>
      </c>
      <c r="G187" s="149">
        <f t="shared" si="11"/>
        <v>0</v>
      </c>
    </row>
    <row r="188" spans="1:7" ht="15" customHeight="1">
      <c r="A188" s="37" t="s">
        <v>49</v>
      </c>
      <c r="B188" s="15" t="s">
        <v>81</v>
      </c>
      <c r="C188" s="15" t="s">
        <v>50</v>
      </c>
      <c r="D188" s="15" t="s">
        <v>459</v>
      </c>
      <c r="E188" s="15"/>
      <c r="F188" s="149">
        <f>F189</f>
        <v>10</v>
      </c>
      <c r="G188" s="149">
        <f>G189</f>
        <v>0</v>
      </c>
    </row>
    <row r="189" spans="1:7" ht="15.75" outlineLevel="1">
      <c r="A189" s="12" t="s">
        <v>305</v>
      </c>
      <c r="B189" s="10" t="s">
        <v>81</v>
      </c>
      <c r="C189" s="10" t="s">
        <v>50</v>
      </c>
      <c r="D189" s="10" t="s">
        <v>459</v>
      </c>
      <c r="E189" s="10" t="s">
        <v>294</v>
      </c>
      <c r="F189" s="150">
        <f>'прил.4'!D183</f>
        <v>10</v>
      </c>
      <c r="G189" s="150">
        <v>0</v>
      </c>
    </row>
    <row r="190" spans="1:7" ht="15.75" outlineLevel="1">
      <c r="A190" s="47" t="s">
        <v>87</v>
      </c>
      <c r="B190" s="39" t="s">
        <v>86</v>
      </c>
      <c r="C190" s="39"/>
      <c r="D190" s="38"/>
      <c r="E190" s="38"/>
      <c r="F190" s="147">
        <f aca="true" t="shared" si="12" ref="F190:G193">F191</f>
        <v>70</v>
      </c>
      <c r="G190" s="147">
        <f t="shared" si="12"/>
        <v>0</v>
      </c>
    </row>
    <row r="191" spans="1:7" ht="15.75" outlineLevel="1">
      <c r="A191" s="46" t="s">
        <v>88</v>
      </c>
      <c r="B191" s="36" t="s">
        <v>86</v>
      </c>
      <c r="C191" s="36" t="s">
        <v>52</v>
      </c>
      <c r="D191" s="15"/>
      <c r="E191" s="15"/>
      <c r="F191" s="148">
        <f t="shared" si="12"/>
        <v>70</v>
      </c>
      <c r="G191" s="148">
        <f t="shared" si="12"/>
        <v>0</v>
      </c>
    </row>
    <row r="192" spans="1:7" ht="15.75" outlineLevel="1">
      <c r="A192" s="37" t="s">
        <v>87</v>
      </c>
      <c r="B192" s="15" t="s">
        <v>86</v>
      </c>
      <c r="C192" s="15" t="s">
        <v>52</v>
      </c>
      <c r="D192" s="15" t="s">
        <v>429</v>
      </c>
      <c r="E192" s="15"/>
      <c r="F192" s="149">
        <f t="shared" si="12"/>
        <v>70</v>
      </c>
      <c r="G192" s="149">
        <f t="shared" si="12"/>
        <v>0</v>
      </c>
    </row>
    <row r="193" spans="1:7" ht="15.75" outlineLevel="1">
      <c r="A193" s="37" t="s">
        <v>234</v>
      </c>
      <c r="B193" s="15" t="s">
        <v>86</v>
      </c>
      <c r="C193" s="15" t="s">
        <v>52</v>
      </c>
      <c r="D193" s="15" t="s">
        <v>428</v>
      </c>
      <c r="E193" s="15"/>
      <c r="F193" s="149">
        <f t="shared" si="12"/>
        <v>70</v>
      </c>
      <c r="G193" s="149">
        <f t="shared" si="12"/>
        <v>0</v>
      </c>
    </row>
    <row r="194" spans="1:7" ht="15.75" outlineLevel="1">
      <c r="A194" s="12" t="s">
        <v>305</v>
      </c>
      <c r="B194" s="10" t="s">
        <v>86</v>
      </c>
      <c r="C194" s="10" t="s">
        <v>52</v>
      </c>
      <c r="D194" s="10" t="s">
        <v>428</v>
      </c>
      <c r="E194" s="10" t="s">
        <v>294</v>
      </c>
      <c r="F194" s="150">
        <f>'прил.4'!D188</f>
        <v>70</v>
      </c>
      <c r="G194" s="150">
        <v>0</v>
      </c>
    </row>
    <row r="195" spans="1:7" ht="15.75" hidden="1">
      <c r="A195" s="31" t="s">
        <v>104</v>
      </c>
      <c r="B195" s="21" t="s">
        <v>97</v>
      </c>
      <c r="C195" s="22"/>
      <c r="D195" s="39"/>
      <c r="E195" s="39"/>
      <c r="F195" s="147">
        <f aca="true" t="shared" si="13" ref="F195:G199">F196</f>
        <v>0</v>
      </c>
      <c r="G195" s="147">
        <f t="shared" si="13"/>
        <v>0</v>
      </c>
    </row>
    <row r="196" spans="1:7" ht="15.75" hidden="1">
      <c r="A196" s="33" t="s">
        <v>105</v>
      </c>
      <c r="B196" s="27" t="s">
        <v>97</v>
      </c>
      <c r="C196" s="27" t="s">
        <v>50</v>
      </c>
      <c r="D196" s="36"/>
      <c r="E196" s="36"/>
      <c r="F196" s="148">
        <f>F198</f>
        <v>0</v>
      </c>
      <c r="G196" s="148">
        <f>G198</f>
        <v>0</v>
      </c>
    </row>
    <row r="197" spans="1:7" ht="15.75" hidden="1">
      <c r="A197" s="25" t="s">
        <v>108</v>
      </c>
      <c r="B197" s="17" t="s">
        <v>97</v>
      </c>
      <c r="C197" s="17" t="s">
        <v>50</v>
      </c>
      <c r="D197" s="15" t="s">
        <v>109</v>
      </c>
      <c r="E197" s="36"/>
      <c r="F197" s="149">
        <f t="shared" si="13"/>
        <v>0</v>
      </c>
      <c r="G197" s="148"/>
    </row>
    <row r="198" spans="1:7" ht="15.75" hidden="1">
      <c r="A198" s="25" t="s">
        <v>106</v>
      </c>
      <c r="B198" s="17" t="s">
        <v>97</v>
      </c>
      <c r="C198" s="17" t="s">
        <v>50</v>
      </c>
      <c r="D198" s="15" t="s">
        <v>110</v>
      </c>
      <c r="E198" s="15"/>
      <c r="F198" s="149">
        <f t="shared" si="13"/>
        <v>0</v>
      </c>
      <c r="G198" s="149">
        <f t="shared" si="13"/>
        <v>0</v>
      </c>
    </row>
    <row r="199" spans="1:7" ht="15.75" hidden="1">
      <c r="A199" s="25" t="s">
        <v>107</v>
      </c>
      <c r="B199" s="17" t="s">
        <v>97</v>
      </c>
      <c r="C199" s="17" t="s">
        <v>50</v>
      </c>
      <c r="D199" s="15" t="s">
        <v>110</v>
      </c>
      <c r="E199" s="15"/>
      <c r="F199" s="149">
        <f t="shared" si="13"/>
        <v>0</v>
      </c>
      <c r="G199" s="149">
        <f t="shared" si="13"/>
        <v>0</v>
      </c>
    </row>
    <row r="200" spans="1:7" ht="15.75" hidden="1">
      <c r="A200" s="4" t="s">
        <v>306</v>
      </c>
      <c r="B200" s="11" t="s">
        <v>97</v>
      </c>
      <c r="C200" s="11" t="s">
        <v>50</v>
      </c>
      <c r="D200" s="10" t="s">
        <v>110</v>
      </c>
      <c r="E200" s="10" t="s">
        <v>307</v>
      </c>
      <c r="F200" s="150">
        <f>'прил.4'!D194</f>
        <v>0</v>
      </c>
      <c r="G200" s="150"/>
    </row>
  </sheetData>
  <sheetProtection/>
  <mergeCells count="6">
    <mergeCell ref="E3:G3"/>
    <mergeCell ref="A9:F9"/>
    <mergeCell ref="A5:F5"/>
    <mergeCell ref="A6:F6"/>
    <mergeCell ref="A7:F7"/>
    <mergeCell ref="A8:F8"/>
  </mergeCells>
  <printOptions/>
  <pageMargins left="0.9" right="0.27" top="0.48" bottom="0.51" header="0.5" footer="0.5"/>
  <pageSetup fitToHeight="3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1">
      <selection activeCell="H174" sqref="H174"/>
    </sheetView>
  </sheetViews>
  <sheetFormatPr defaultColWidth="9.140625" defaultRowHeight="12.75" outlineLevelRow="2"/>
  <cols>
    <col min="1" max="1" width="55.00390625" style="1" customWidth="1"/>
    <col min="2" max="2" width="4.8515625" style="81" customWidth="1"/>
    <col min="3" max="3" width="5.140625" style="81" customWidth="1"/>
    <col min="4" max="4" width="9.8515625" style="1" customWidth="1"/>
    <col min="5" max="5" width="6.57421875" style="81" customWidth="1"/>
    <col min="6" max="6" width="11.140625" style="1" customWidth="1"/>
    <col min="7" max="7" width="12.00390625" style="1" customWidth="1"/>
    <col min="8" max="8" width="12.8515625" style="1" customWidth="1"/>
    <col min="9" max="9" width="11.00390625" style="1" customWidth="1"/>
    <col min="10" max="16384" width="9.140625" style="1" customWidth="1"/>
  </cols>
  <sheetData>
    <row r="1" spans="1:8" ht="15.75">
      <c r="A1" s="2"/>
      <c r="B1" s="84"/>
      <c r="C1" s="84"/>
      <c r="D1" s="2"/>
      <c r="E1" s="84"/>
      <c r="F1" s="2" t="s">
        <v>235</v>
      </c>
      <c r="H1" s="2"/>
    </row>
    <row r="2" spans="1:8" ht="15.75">
      <c r="A2" s="2"/>
      <c r="B2" s="84"/>
      <c r="C2" s="84"/>
      <c r="D2" s="2"/>
      <c r="E2" s="84"/>
      <c r="F2" s="2" t="s">
        <v>1</v>
      </c>
      <c r="H2" s="2"/>
    </row>
    <row r="3" spans="1:8" ht="15.75">
      <c r="A3" s="2"/>
      <c r="B3" s="84"/>
      <c r="C3" s="84"/>
      <c r="D3" s="2"/>
      <c r="E3" s="84"/>
      <c r="F3" s="221" t="str">
        <f>доходы!C3</f>
        <v>от 17.11.2014 г. №  </v>
      </c>
      <c r="G3" s="221"/>
      <c r="H3" s="221"/>
    </row>
    <row r="4" spans="1:8" ht="15.75">
      <c r="A4" s="2"/>
      <c r="B4" s="84"/>
      <c r="C4" s="84"/>
      <c r="D4" s="2"/>
      <c r="E4" s="84"/>
      <c r="F4" s="2"/>
      <c r="G4" s="2"/>
      <c r="H4" s="2"/>
    </row>
    <row r="5" spans="1:8" ht="15.75">
      <c r="A5" s="188" t="s">
        <v>2</v>
      </c>
      <c r="B5" s="188"/>
      <c r="C5" s="188"/>
      <c r="D5" s="188"/>
      <c r="E5" s="188"/>
      <c r="F5" s="188"/>
      <c r="G5" s="188"/>
      <c r="H5" s="188"/>
    </row>
    <row r="6" spans="1:8" ht="15.75">
      <c r="A6" s="188" t="s">
        <v>3</v>
      </c>
      <c r="B6" s="188"/>
      <c r="C6" s="188"/>
      <c r="D6" s="188"/>
      <c r="E6" s="188"/>
      <c r="F6" s="188"/>
      <c r="G6" s="188"/>
      <c r="H6" s="188"/>
    </row>
    <row r="7" spans="1:8" ht="15.75">
      <c r="A7" s="188" t="s">
        <v>380</v>
      </c>
      <c r="B7" s="188"/>
      <c r="C7" s="188"/>
      <c r="D7" s="188"/>
      <c r="E7" s="188"/>
      <c r="F7" s="188"/>
      <c r="G7" s="188"/>
      <c r="H7" s="188"/>
    </row>
    <row r="8" spans="1:8" ht="15.75">
      <c r="A8" s="188" t="s">
        <v>4</v>
      </c>
      <c r="B8" s="188"/>
      <c r="C8" s="188"/>
      <c r="D8" s="188"/>
      <c r="E8" s="188"/>
      <c r="F8" s="188"/>
      <c r="G8" s="188"/>
      <c r="H8" s="188"/>
    </row>
    <row r="9" spans="1:8" ht="15.75">
      <c r="A9" s="188" t="s">
        <v>460</v>
      </c>
      <c r="B9" s="188"/>
      <c r="C9" s="188"/>
      <c r="D9" s="188"/>
      <c r="E9" s="188"/>
      <c r="F9" s="188"/>
      <c r="G9" s="188"/>
      <c r="H9" s="188"/>
    </row>
    <row r="11" spans="1:9" ht="38.2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144" t="s">
        <v>80</v>
      </c>
      <c r="G11" s="144" t="s">
        <v>66</v>
      </c>
      <c r="H11" s="144" t="s">
        <v>80</v>
      </c>
      <c r="I11" s="144" t="s">
        <v>66</v>
      </c>
    </row>
    <row r="12" spans="1:9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45">
        <v>6</v>
      </c>
      <c r="G12" s="145">
        <v>6</v>
      </c>
      <c r="H12" s="145">
        <v>6</v>
      </c>
      <c r="I12" s="145">
        <v>6</v>
      </c>
    </row>
    <row r="13" spans="1:11" ht="15.75">
      <c r="A13" s="40" t="s">
        <v>377</v>
      </c>
      <c r="B13" s="52"/>
      <c r="C13" s="52"/>
      <c r="D13" s="52"/>
      <c r="E13" s="52"/>
      <c r="F13" s="146">
        <f>F14+F44++F101++F152+F161+F175++F185+F72+F180+F51+F170</f>
        <v>76878.90000000001</v>
      </c>
      <c r="G13" s="146">
        <f>G14+G44++G101++G152+G161+G175++G185+G72+G180+G51+G170</f>
        <v>885</v>
      </c>
      <c r="H13" s="146">
        <f>H14+H44+H101+H152+H161+H175+H185+H72+H180+H51+H170</f>
        <v>62350.6</v>
      </c>
      <c r="I13" s="146">
        <f>I14+I101+I152+I161+I175+I44+I185+I52</f>
        <v>486.00000000000006</v>
      </c>
      <c r="K13" s="141"/>
    </row>
    <row r="14" spans="1:9" ht="15.75">
      <c r="A14" s="41" t="s">
        <v>10</v>
      </c>
      <c r="B14" s="39" t="s">
        <v>50</v>
      </c>
      <c r="C14" s="39"/>
      <c r="D14" s="39"/>
      <c r="E14" s="39"/>
      <c r="F14" s="147">
        <f>F15+F19+F31+F35</f>
        <v>14187.300000000001</v>
      </c>
      <c r="G14" s="147">
        <f>G15+G19+G23+G31+G35</f>
        <v>0</v>
      </c>
      <c r="H14" s="147">
        <f>H15+H19+H31+H35</f>
        <v>14037.300000000001</v>
      </c>
      <c r="I14" s="147">
        <f>I15+I19+I23+I31+I35</f>
        <v>0</v>
      </c>
    </row>
    <row r="15" spans="1:9" s="29" customFormat="1" ht="47.25">
      <c r="A15" s="30" t="s">
        <v>11</v>
      </c>
      <c r="B15" s="36" t="s">
        <v>50</v>
      </c>
      <c r="C15" s="36" t="s">
        <v>51</v>
      </c>
      <c r="D15" s="36"/>
      <c r="E15" s="36"/>
      <c r="F15" s="148">
        <f aca="true" t="shared" si="0" ref="F15:I17">F16</f>
        <v>2110.6</v>
      </c>
      <c r="G15" s="148">
        <f t="shared" si="0"/>
        <v>0</v>
      </c>
      <c r="H15" s="148">
        <f t="shared" si="0"/>
        <v>2110.6</v>
      </c>
      <c r="I15" s="148">
        <f t="shared" si="0"/>
        <v>0</v>
      </c>
    </row>
    <row r="16" spans="1:9" ht="63">
      <c r="A16" s="14" t="s">
        <v>12</v>
      </c>
      <c r="B16" s="15" t="s">
        <v>50</v>
      </c>
      <c r="C16" s="15" t="s">
        <v>51</v>
      </c>
      <c r="D16" s="15" t="s">
        <v>429</v>
      </c>
      <c r="E16" s="15"/>
      <c r="F16" s="149">
        <f t="shared" si="0"/>
        <v>2110.6</v>
      </c>
      <c r="G16" s="149">
        <f t="shared" si="0"/>
        <v>0</v>
      </c>
      <c r="H16" s="149">
        <f t="shared" si="0"/>
        <v>2110.6</v>
      </c>
      <c r="I16" s="149">
        <f t="shared" si="0"/>
        <v>0</v>
      </c>
    </row>
    <row r="17" spans="1:9" ht="15.75">
      <c r="A17" s="42" t="s">
        <v>13</v>
      </c>
      <c r="B17" s="15" t="s">
        <v>50</v>
      </c>
      <c r="C17" s="15" t="s">
        <v>51</v>
      </c>
      <c r="D17" s="15" t="s">
        <v>425</v>
      </c>
      <c r="E17" s="15"/>
      <c r="F17" s="149">
        <f t="shared" si="0"/>
        <v>2110.6</v>
      </c>
      <c r="G17" s="149">
        <f t="shared" si="0"/>
        <v>0</v>
      </c>
      <c r="H17" s="149">
        <f t="shared" si="0"/>
        <v>2110.6</v>
      </c>
      <c r="I17" s="149">
        <f t="shared" si="0"/>
        <v>0</v>
      </c>
    </row>
    <row r="18" spans="1:9" ht="15.75">
      <c r="A18" s="7" t="s">
        <v>291</v>
      </c>
      <c r="B18" s="10" t="s">
        <v>50</v>
      </c>
      <c r="C18" s="10" t="s">
        <v>51</v>
      </c>
      <c r="D18" s="10" t="s">
        <v>425</v>
      </c>
      <c r="E18" s="10" t="s">
        <v>290</v>
      </c>
      <c r="F18" s="150">
        <f>'прил.5'!D17</f>
        <v>2110.6</v>
      </c>
      <c r="G18" s="150">
        <v>0</v>
      </c>
      <c r="H18" s="150">
        <f>'прил.5'!E17</f>
        <v>2110.6</v>
      </c>
      <c r="I18" s="150">
        <v>0</v>
      </c>
    </row>
    <row r="19" spans="1:9" s="29" customFormat="1" ht="63">
      <c r="A19" s="30" t="s">
        <v>15</v>
      </c>
      <c r="B19" s="36" t="s">
        <v>50</v>
      </c>
      <c r="C19" s="36" t="s">
        <v>52</v>
      </c>
      <c r="D19" s="36"/>
      <c r="E19" s="36"/>
      <c r="F19" s="148">
        <f>F20+F27</f>
        <v>11009.1</v>
      </c>
      <c r="G19" s="148">
        <f>G20</f>
        <v>0</v>
      </c>
      <c r="H19" s="148">
        <f>H20+H27</f>
        <v>11009.1</v>
      </c>
      <c r="I19" s="148">
        <f>I20</f>
        <v>0</v>
      </c>
    </row>
    <row r="20" spans="1:9" ht="63">
      <c r="A20" s="14" t="s">
        <v>12</v>
      </c>
      <c r="B20" s="15" t="s">
        <v>50</v>
      </c>
      <c r="C20" s="15" t="s">
        <v>52</v>
      </c>
      <c r="D20" s="15" t="s">
        <v>429</v>
      </c>
      <c r="E20" s="15"/>
      <c r="F20" s="149">
        <f>F21</f>
        <v>11009.1</v>
      </c>
      <c r="G20" s="149">
        <f>G21</f>
        <v>0</v>
      </c>
      <c r="H20" s="149">
        <f>H21</f>
        <v>11009.1</v>
      </c>
      <c r="I20" s="149">
        <f>I21</f>
        <v>0</v>
      </c>
    </row>
    <row r="21" spans="1:9" ht="15.75">
      <c r="A21" s="42" t="s">
        <v>16</v>
      </c>
      <c r="B21" s="15" t="s">
        <v>50</v>
      </c>
      <c r="C21" s="15" t="s">
        <v>52</v>
      </c>
      <c r="D21" s="15" t="s">
        <v>426</v>
      </c>
      <c r="E21" s="15"/>
      <c r="F21" s="149">
        <f>SUM(F22:F26)</f>
        <v>11009.1</v>
      </c>
      <c r="G21" s="149">
        <f>SUM(G22:G26)</f>
        <v>0</v>
      </c>
      <c r="H21" s="149">
        <f>SUM(H22:H26)</f>
        <v>11009.1</v>
      </c>
      <c r="I21" s="149">
        <f>SUM(I22:I26)</f>
        <v>0</v>
      </c>
    </row>
    <row r="22" spans="1:9" ht="15.75">
      <c r="A22" s="7" t="s">
        <v>291</v>
      </c>
      <c r="B22" s="10" t="s">
        <v>50</v>
      </c>
      <c r="C22" s="10" t="s">
        <v>52</v>
      </c>
      <c r="D22" s="10" t="s">
        <v>426</v>
      </c>
      <c r="E22" s="10" t="s">
        <v>290</v>
      </c>
      <c r="F22" s="150">
        <f>'прил.5'!D21</f>
        <v>10830.9</v>
      </c>
      <c r="G22" s="150"/>
      <c r="H22" s="150">
        <f>'прил.5'!E21</f>
        <v>10830.9</v>
      </c>
      <c r="I22" s="150"/>
    </row>
    <row r="23" spans="1:9" ht="30.75" customHeight="1">
      <c r="A23" s="12" t="s">
        <v>292</v>
      </c>
      <c r="B23" s="10" t="s">
        <v>50</v>
      </c>
      <c r="C23" s="10" t="s">
        <v>52</v>
      </c>
      <c r="D23" s="10" t="s">
        <v>426</v>
      </c>
      <c r="E23" s="10" t="s">
        <v>293</v>
      </c>
      <c r="F23" s="150">
        <f>'прил.5'!D22</f>
        <v>178.2</v>
      </c>
      <c r="G23" s="150"/>
      <c r="H23" s="150">
        <f>'прил.5'!E22</f>
        <v>178.2</v>
      </c>
      <c r="I23" s="150"/>
    </row>
    <row r="24" spans="1:9" ht="0.75" customHeight="1" hidden="1" outlineLevel="1">
      <c r="A24" s="12" t="s">
        <v>300</v>
      </c>
      <c r="B24" s="10" t="s">
        <v>50</v>
      </c>
      <c r="C24" s="10" t="s">
        <v>52</v>
      </c>
      <c r="D24" s="10" t="s">
        <v>53</v>
      </c>
      <c r="E24" s="10" t="s">
        <v>299</v>
      </c>
      <c r="F24" s="150">
        <f>'[1]прил.2'!D23</f>
        <v>0</v>
      </c>
      <c r="G24" s="150"/>
      <c r="H24" s="150">
        <f>'прил.5'!E23</f>
        <v>0</v>
      </c>
      <c r="I24" s="150"/>
    </row>
    <row r="25" spans="1:9" ht="31.5" hidden="1" outlineLevel="1">
      <c r="A25" s="12" t="s">
        <v>305</v>
      </c>
      <c r="B25" s="10" t="s">
        <v>50</v>
      </c>
      <c r="C25" s="10" t="s">
        <v>52</v>
      </c>
      <c r="D25" s="10" t="s">
        <v>53</v>
      </c>
      <c r="E25" s="10" t="s">
        <v>294</v>
      </c>
      <c r="F25" s="150">
        <f>'[1]прил.2'!D24</f>
        <v>0</v>
      </c>
      <c r="G25" s="150"/>
      <c r="H25" s="150">
        <f>'прил.5'!E24</f>
        <v>0</v>
      </c>
      <c r="I25" s="150"/>
    </row>
    <row r="26" spans="1:9" ht="31.5" hidden="1" outlineLevel="1">
      <c r="A26" s="12" t="s">
        <v>296</v>
      </c>
      <c r="B26" s="10" t="s">
        <v>50</v>
      </c>
      <c r="C26" s="10" t="s">
        <v>52</v>
      </c>
      <c r="D26" s="10" t="s">
        <v>53</v>
      </c>
      <c r="E26" s="10" t="s">
        <v>295</v>
      </c>
      <c r="F26" s="150">
        <f>'[1]прил.2'!D25</f>
        <v>0</v>
      </c>
      <c r="G26" s="150"/>
      <c r="H26" s="150">
        <f>'прил.5'!E25</f>
        <v>0</v>
      </c>
      <c r="I26" s="150"/>
    </row>
    <row r="27" spans="1:9" s="29" customFormat="1" ht="31.5" hidden="1">
      <c r="A27" s="46" t="s">
        <v>344</v>
      </c>
      <c r="B27" s="36" t="s">
        <v>50</v>
      </c>
      <c r="C27" s="36" t="s">
        <v>52</v>
      </c>
      <c r="D27" s="36"/>
      <c r="E27" s="36"/>
      <c r="F27" s="148">
        <f>F28</f>
        <v>0</v>
      </c>
      <c r="G27" s="148"/>
      <c r="H27" s="148">
        <f>H28</f>
        <v>0</v>
      </c>
      <c r="I27" s="148"/>
    </row>
    <row r="28" spans="1:9" ht="15.75" hidden="1">
      <c r="A28" s="37" t="s">
        <v>345</v>
      </c>
      <c r="B28" s="15" t="s">
        <v>50</v>
      </c>
      <c r="C28" s="15" t="s">
        <v>52</v>
      </c>
      <c r="D28" s="15" t="s">
        <v>83</v>
      </c>
      <c r="E28" s="15"/>
      <c r="F28" s="149">
        <f>F29</f>
        <v>0</v>
      </c>
      <c r="G28" s="149"/>
      <c r="H28" s="149">
        <f>H29</f>
        <v>0</v>
      </c>
      <c r="I28" s="149"/>
    </row>
    <row r="29" spans="1:9" ht="110.25" hidden="1">
      <c r="A29" s="37" t="s">
        <v>346</v>
      </c>
      <c r="B29" s="15" t="s">
        <v>50</v>
      </c>
      <c r="C29" s="15" t="s">
        <v>52</v>
      </c>
      <c r="D29" s="15" t="s">
        <v>84</v>
      </c>
      <c r="E29" s="15"/>
      <c r="F29" s="149">
        <f>F30</f>
        <v>0</v>
      </c>
      <c r="G29" s="149"/>
      <c r="H29" s="149">
        <f>H30</f>
        <v>0</v>
      </c>
      <c r="I29" s="149"/>
    </row>
    <row r="30" spans="1:9" ht="15.75" hidden="1">
      <c r="A30" s="12" t="s">
        <v>0</v>
      </c>
      <c r="B30" s="10" t="s">
        <v>50</v>
      </c>
      <c r="C30" s="10" t="s">
        <v>52</v>
      </c>
      <c r="D30" s="10" t="s">
        <v>84</v>
      </c>
      <c r="E30" s="10" t="s">
        <v>347</v>
      </c>
      <c r="F30" s="150">
        <f>'прил.5'!D29</f>
        <v>0</v>
      </c>
      <c r="G30" s="150"/>
      <c r="H30" s="150">
        <f>'прил.5'!E29</f>
        <v>0</v>
      </c>
      <c r="I30" s="150"/>
    </row>
    <row r="31" spans="1:9" s="23" customFormat="1" ht="15.75">
      <c r="A31" s="43" t="s">
        <v>17</v>
      </c>
      <c r="B31" s="36" t="s">
        <v>50</v>
      </c>
      <c r="C31" s="36" t="s">
        <v>81</v>
      </c>
      <c r="D31" s="36"/>
      <c r="E31" s="36"/>
      <c r="F31" s="148">
        <f>F32</f>
        <v>100</v>
      </c>
      <c r="G31" s="148">
        <f aca="true" t="shared" si="1" ref="F31:I33">G32</f>
        <v>0</v>
      </c>
      <c r="H31" s="148">
        <f>H32</f>
        <v>100</v>
      </c>
      <c r="I31" s="148">
        <f t="shared" si="1"/>
        <v>0</v>
      </c>
    </row>
    <row r="32" spans="1:9" ht="15.75">
      <c r="A32" s="42" t="s">
        <v>17</v>
      </c>
      <c r="B32" s="15" t="s">
        <v>50</v>
      </c>
      <c r="C32" s="15" t="s">
        <v>81</v>
      </c>
      <c r="D32" s="15" t="s">
        <v>429</v>
      </c>
      <c r="E32" s="15"/>
      <c r="F32" s="149">
        <f t="shared" si="1"/>
        <v>100</v>
      </c>
      <c r="G32" s="149">
        <f t="shared" si="1"/>
        <v>0</v>
      </c>
      <c r="H32" s="149">
        <f t="shared" si="1"/>
        <v>100</v>
      </c>
      <c r="I32" s="149">
        <f t="shared" si="1"/>
        <v>0</v>
      </c>
    </row>
    <row r="33" spans="1:9" ht="15.75">
      <c r="A33" s="42" t="s">
        <v>18</v>
      </c>
      <c r="B33" s="15" t="s">
        <v>50</v>
      </c>
      <c r="C33" s="15" t="s">
        <v>81</v>
      </c>
      <c r="D33" s="15" t="s">
        <v>427</v>
      </c>
      <c r="E33" s="15"/>
      <c r="F33" s="149">
        <f t="shared" si="1"/>
        <v>100</v>
      </c>
      <c r="G33" s="149">
        <f t="shared" si="1"/>
        <v>0</v>
      </c>
      <c r="H33" s="149">
        <f t="shared" si="1"/>
        <v>100</v>
      </c>
      <c r="I33" s="149">
        <f t="shared" si="1"/>
        <v>0</v>
      </c>
    </row>
    <row r="34" spans="1:9" ht="15.75">
      <c r="A34" s="44" t="s">
        <v>297</v>
      </c>
      <c r="B34" s="10" t="s">
        <v>50</v>
      </c>
      <c r="C34" s="10" t="s">
        <v>81</v>
      </c>
      <c r="D34" s="10" t="s">
        <v>427</v>
      </c>
      <c r="E34" s="10" t="s">
        <v>298</v>
      </c>
      <c r="F34" s="150">
        <f>'прил.5'!D33</f>
        <v>100</v>
      </c>
      <c r="G34" s="150">
        <v>0</v>
      </c>
      <c r="H34" s="150">
        <f>'прил.5'!E33</f>
        <v>100</v>
      </c>
      <c r="I34" s="150">
        <v>0</v>
      </c>
    </row>
    <row r="35" spans="1:9" s="29" customFormat="1" ht="15.75">
      <c r="A35" s="43" t="s">
        <v>20</v>
      </c>
      <c r="B35" s="36" t="s">
        <v>50</v>
      </c>
      <c r="C35" s="36" t="s">
        <v>97</v>
      </c>
      <c r="D35" s="36"/>
      <c r="E35" s="36"/>
      <c r="F35" s="148">
        <f>F36+F42</f>
        <v>967.6</v>
      </c>
      <c r="G35" s="148">
        <f>G36+G42</f>
        <v>0</v>
      </c>
      <c r="H35" s="148">
        <f>H36+H42</f>
        <v>817.6</v>
      </c>
      <c r="I35" s="148">
        <f>I36+I42</f>
        <v>0</v>
      </c>
    </row>
    <row r="36" spans="1:9" s="29" customFormat="1" ht="31.5">
      <c r="A36" s="14" t="s">
        <v>89</v>
      </c>
      <c r="B36" s="15" t="s">
        <v>50</v>
      </c>
      <c r="C36" s="15" t="s">
        <v>97</v>
      </c>
      <c r="D36" s="15" t="s">
        <v>429</v>
      </c>
      <c r="E36" s="36"/>
      <c r="F36" s="149">
        <f aca="true" t="shared" si="2" ref="F36:I37">F37</f>
        <v>967.6</v>
      </c>
      <c r="G36" s="149">
        <f t="shared" si="2"/>
        <v>0</v>
      </c>
      <c r="H36" s="149">
        <f t="shared" si="2"/>
        <v>817.6</v>
      </c>
      <c r="I36" s="149">
        <f t="shared" si="2"/>
        <v>0</v>
      </c>
    </row>
    <row r="37" spans="1:9" s="29" customFormat="1" ht="15.75">
      <c r="A37" s="14" t="s">
        <v>90</v>
      </c>
      <c r="B37" s="15" t="s">
        <v>50</v>
      </c>
      <c r="C37" s="15" t="s">
        <v>97</v>
      </c>
      <c r="D37" s="15" t="s">
        <v>430</v>
      </c>
      <c r="E37" s="36"/>
      <c r="F37" s="149">
        <f t="shared" si="2"/>
        <v>967.6</v>
      </c>
      <c r="G37" s="149">
        <f t="shared" si="2"/>
        <v>0</v>
      </c>
      <c r="H37" s="149">
        <f t="shared" si="2"/>
        <v>817.6</v>
      </c>
      <c r="I37" s="149">
        <f t="shared" si="2"/>
        <v>0</v>
      </c>
    </row>
    <row r="38" spans="1:9" s="29" customFormat="1" ht="15.75">
      <c r="A38" s="14" t="s">
        <v>91</v>
      </c>
      <c r="B38" s="15" t="s">
        <v>50</v>
      </c>
      <c r="C38" s="15" t="s">
        <v>97</v>
      </c>
      <c r="D38" s="15" t="s">
        <v>428</v>
      </c>
      <c r="E38" s="36"/>
      <c r="F38" s="149">
        <f>SUM(F39:F41)</f>
        <v>967.6</v>
      </c>
      <c r="G38" s="149">
        <f>SUM(G39:G41)</f>
        <v>0</v>
      </c>
      <c r="H38" s="149">
        <f>SUM(H39:H41)</f>
        <v>817.6</v>
      </c>
      <c r="I38" s="149">
        <f>SUM(I39:I41)</f>
        <v>0</v>
      </c>
    </row>
    <row r="39" spans="1:9" s="29" customFormat="1" ht="31.5">
      <c r="A39" s="12" t="s">
        <v>292</v>
      </c>
      <c r="B39" s="10" t="s">
        <v>50</v>
      </c>
      <c r="C39" s="10" t="s">
        <v>97</v>
      </c>
      <c r="D39" s="10" t="s">
        <v>428</v>
      </c>
      <c r="E39" s="10" t="s">
        <v>293</v>
      </c>
      <c r="F39" s="150">
        <f>'прил.5'!D38</f>
        <v>150</v>
      </c>
      <c r="G39" s="151">
        <v>0</v>
      </c>
      <c r="H39" s="150">
        <f>'прил.5'!E38</f>
        <v>100</v>
      </c>
      <c r="I39" s="151">
        <v>0</v>
      </c>
    </row>
    <row r="40" spans="1:9" ht="31.5">
      <c r="A40" s="12" t="s">
        <v>305</v>
      </c>
      <c r="B40" s="10" t="s">
        <v>50</v>
      </c>
      <c r="C40" s="10" t="s">
        <v>97</v>
      </c>
      <c r="D40" s="10" t="s">
        <v>428</v>
      </c>
      <c r="E40" s="10" t="s">
        <v>294</v>
      </c>
      <c r="F40" s="150">
        <f>'прил.5'!D39</f>
        <v>710</v>
      </c>
      <c r="G40" s="150">
        <v>0</v>
      </c>
      <c r="H40" s="150">
        <f>'прил.5'!E39</f>
        <v>610</v>
      </c>
      <c r="I40" s="150">
        <v>0</v>
      </c>
    </row>
    <row r="41" spans="1:9" ht="31.5">
      <c r="A41" s="12" t="s">
        <v>296</v>
      </c>
      <c r="B41" s="10" t="s">
        <v>50</v>
      </c>
      <c r="C41" s="10" t="s">
        <v>97</v>
      </c>
      <c r="D41" s="10" t="s">
        <v>428</v>
      </c>
      <c r="E41" s="10" t="s">
        <v>295</v>
      </c>
      <c r="F41" s="150">
        <f>'прил.5'!D40</f>
        <v>107.6</v>
      </c>
      <c r="G41" s="150">
        <v>0</v>
      </c>
      <c r="H41" s="150">
        <f>'прил.5'!E40</f>
        <v>107.6</v>
      </c>
      <c r="I41" s="150">
        <v>0</v>
      </c>
    </row>
    <row r="42" spans="1:9" ht="15.75">
      <c r="A42" s="159" t="str">
        <f>'прил.5'!A41</f>
        <v>Условно утвержденные расходы</v>
      </c>
      <c r="B42" s="159" t="str">
        <f>'прил.5'!B41</f>
        <v>01</v>
      </c>
      <c r="C42" s="159" t="str">
        <f>'прил.5'!C41</f>
        <v>13</v>
      </c>
      <c r="D42" s="159"/>
      <c r="E42" s="159"/>
      <c r="F42" s="149" t="str">
        <f>'прил.5'!D41</f>
        <v>0</v>
      </c>
      <c r="G42" s="149">
        <v>0</v>
      </c>
      <c r="H42" s="149" t="str">
        <f>'прил.5'!E41</f>
        <v>0</v>
      </c>
      <c r="I42" s="149">
        <v>0</v>
      </c>
    </row>
    <row r="43" spans="1:10" ht="15.75">
      <c r="A43" s="158" t="str">
        <f>'прил.5'!A42</f>
        <v>Условно утвержденные расходы</v>
      </c>
      <c r="B43" s="158" t="str">
        <f>'прил.5'!B42</f>
        <v>01</v>
      </c>
      <c r="C43" s="158" t="str">
        <f>'прил.5'!C42</f>
        <v>13</v>
      </c>
      <c r="D43" s="230" t="s">
        <v>373</v>
      </c>
      <c r="E43" s="10" t="s">
        <v>393</v>
      </c>
      <c r="F43" s="150" t="str">
        <f>'прил.5'!D42</f>
        <v>0</v>
      </c>
      <c r="G43" s="150">
        <v>0</v>
      </c>
      <c r="H43" s="150" t="str">
        <f>'прил.5'!E42</f>
        <v>0</v>
      </c>
      <c r="I43" s="150">
        <v>0</v>
      </c>
      <c r="J43" s="167"/>
    </row>
    <row r="44" spans="1:9" ht="15.75">
      <c r="A44" s="41" t="s">
        <v>23</v>
      </c>
      <c r="B44" s="39" t="s">
        <v>51</v>
      </c>
      <c r="C44" s="39"/>
      <c r="D44" s="39"/>
      <c r="E44" s="39"/>
      <c r="F44" s="147">
        <f aca="true" t="shared" si="3" ref="F44:I46">F45</f>
        <v>800</v>
      </c>
      <c r="G44" s="147">
        <f t="shared" si="3"/>
        <v>800</v>
      </c>
      <c r="H44" s="147">
        <f t="shared" si="3"/>
        <v>396.00000000000006</v>
      </c>
      <c r="I44" s="147">
        <f t="shared" si="3"/>
        <v>396.00000000000006</v>
      </c>
    </row>
    <row r="45" spans="1:9" ht="15.75">
      <c r="A45" s="43" t="s">
        <v>24</v>
      </c>
      <c r="B45" s="36" t="s">
        <v>51</v>
      </c>
      <c r="C45" s="36" t="s">
        <v>55</v>
      </c>
      <c r="D45" s="36"/>
      <c r="E45" s="36"/>
      <c r="F45" s="148">
        <f t="shared" si="3"/>
        <v>800</v>
      </c>
      <c r="G45" s="148">
        <f t="shared" si="3"/>
        <v>800</v>
      </c>
      <c r="H45" s="148">
        <f t="shared" si="3"/>
        <v>396.00000000000006</v>
      </c>
      <c r="I45" s="148">
        <f t="shared" si="3"/>
        <v>396.00000000000006</v>
      </c>
    </row>
    <row r="46" spans="1:9" ht="31.5">
      <c r="A46" s="14" t="s">
        <v>21</v>
      </c>
      <c r="B46" s="15" t="s">
        <v>51</v>
      </c>
      <c r="C46" s="15" t="s">
        <v>55</v>
      </c>
      <c r="D46" s="15" t="s">
        <v>429</v>
      </c>
      <c r="E46" s="15"/>
      <c r="F46" s="149">
        <f t="shared" si="3"/>
        <v>800</v>
      </c>
      <c r="G46" s="149">
        <f t="shared" si="3"/>
        <v>800</v>
      </c>
      <c r="H46" s="149">
        <f t="shared" si="3"/>
        <v>396.00000000000006</v>
      </c>
      <c r="I46" s="149">
        <f t="shared" si="3"/>
        <v>396.00000000000006</v>
      </c>
    </row>
    <row r="47" spans="1:9" ht="31.5">
      <c r="A47" s="14" t="s">
        <v>25</v>
      </c>
      <c r="B47" s="15" t="s">
        <v>51</v>
      </c>
      <c r="C47" s="15" t="s">
        <v>55</v>
      </c>
      <c r="D47" s="15" t="s">
        <v>432</v>
      </c>
      <c r="E47" s="15"/>
      <c r="F47" s="149">
        <f>F48+F49+F50</f>
        <v>800</v>
      </c>
      <c r="G47" s="149">
        <f>G48+G49+G50</f>
        <v>800</v>
      </c>
      <c r="H47" s="149">
        <f>H48+H49+H50</f>
        <v>396.00000000000006</v>
      </c>
      <c r="I47" s="149">
        <f>I48+I49+I50</f>
        <v>396.00000000000006</v>
      </c>
    </row>
    <row r="48" spans="1:9" ht="15.75">
      <c r="A48" s="7" t="s">
        <v>291</v>
      </c>
      <c r="B48" s="10" t="s">
        <v>51</v>
      </c>
      <c r="C48" s="10" t="s">
        <v>55</v>
      </c>
      <c r="D48" s="10" t="s">
        <v>432</v>
      </c>
      <c r="E48" s="10" t="s">
        <v>290</v>
      </c>
      <c r="F48" s="150">
        <f>'прил.5'!D47</f>
        <v>452</v>
      </c>
      <c r="G48" s="150">
        <f>F48</f>
        <v>452</v>
      </c>
      <c r="H48" s="150">
        <f>'прил.5'!E47</f>
        <v>376.3</v>
      </c>
      <c r="I48" s="150">
        <f>H48</f>
        <v>376.3</v>
      </c>
    </row>
    <row r="49" spans="1:9" ht="31.5">
      <c r="A49" s="12" t="s">
        <v>292</v>
      </c>
      <c r="B49" s="10" t="s">
        <v>51</v>
      </c>
      <c r="C49" s="10" t="s">
        <v>55</v>
      </c>
      <c r="D49" s="10" t="s">
        <v>432</v>
      </c>
      <c r="E49" s="10" t="s">
        <v>293</v>
      </c>
      <c r="F49" s="150">
        <f>'прил.5'!D48</f>
        <v>13.6</v>
      </c>
      <c r="G49" s="150">
        <f>F49</f>
        <v>13.6</v>
      </c>
      <c r="H49" s="150">
        <f>'прил.5'!E48</f>
        <v>8.1</v>
      </c>
      <c r="I49" s="150">
        <f>H49</f>
        <v>8.1</v>
      </c>
    </row>
    <row r="50" spans="1:9" ht="31.5">
      <c r="A50" s="12" t="s">
        <v>305</v>
      </c>
      <c r="B50" s="10" t="s">
        <v>51</v>
      </c>
      <c r="C50" s="10" t="s">
        <v>55</v>
      </c>
      <c r="D50" s="10" t="s">
        <v>432</v>
      </c>
      <c r="E50" s="10" t="s">
        <v>294</v>
      </c>
      <c r="F50" s="150">
        <f>'прил.5'!D49</f>
        <v>334.4</v>
      </c>
      <c r="G50" s="150">
        <f>F50</f>
        <v>334.4</v>
      </c>
      <c r="H50" s="150">
        <f>'прил.5'!E49</f>
        <v>11.6</v>
      </c>
      <c r="I50" s="150">
        <f>H50</f>
        <v>11.6</v>
      </c>
    </row>
    <row r="51" spans="1:9" ht="31.5" outlineLevel="1">
      <c r="A51" s="31" t="s">
        <v>112</v>
      </c>
      <c r="B51" s="39" t="s">
        <v>55</v>
      </c>
      <c r="C51" s="39"/>
      <c r="D51" s="39"/>
      <c r="E51" s="39"/>
      <c r="F51" s="147">
        <f>F52+F65+F62</f>
        <v>152.7</v>
      </c>
      <c r="G51" s="147">
        <f>G52+G65+G62</f>
        <v>85</v>
      </c>
      <c r="H51" s="147">
        <f>H52+H65+H62</f>
        <v>157.7</v>
      </c>
      <c r="I51" s="147">
        <f>I52+I65+I62</f>
        <v>90</v>
      </c>
    </row>
    <row r="52" spans="1:9" ht="15.75" outlineLevel="1">
      <c r="A52" s="33" t="s">
        <v>337</v>
      </c>
      <c r="B52" s="36" t="s">
        <v>55</v>
      </c>
      <c r="C52" s="36" t="s">
        <v>52</v>
      </c>
      <c r="D52" s="152"/>
      <c r="E52" s="152"/>
      <c r="F52" s="153">
        <f>F53</f>
        <v>85</v>
      </c>
      <c r="G52" s="153">
        <f>G53</f>
        <v>85</v>
      </c>
      <c r="H52" s="153">
        <f>H53</f>
        <v>90</v>
      </c>
      <c r="I52" s="153">
        <f>I53</f>
        <v>90</v>
      </c>
    </row>
    <row r="53" spans="1:9" ht="31.5" outlineLevel="1">
      <c r="A53" s="14" t="s">
        <v>313</v>
      </c>
      <c r="B53" s="15" t="s">
        <v>55</v>
      </c>
      <c r="C53" s="15" t="s">
        <v>52</v>
      </c>
      <c r="D53" s="15" t="s">
        <v>429</v>
      </c>
      <c r="E53" s="15"/>
      <c r="F53" s="149">
        <f>F54+F58</f>
        <v>85</v>
      </c>
      <c r="G53" s="149">
        <f>G54+G58</f>
        <v>85</v>
      </c>
      <c r="H53" s="149">
        <f>H54+H58</f>
        <v>90</v>
      </c>
      <c r="I53" s="149">
        <f>I54+I58</f>
        <v>90</v>
      </c>
    </row>
    <row r="54" spans="1:9" ht="31.5" outlineLevel="1">
      <c r="A54" s="14" t="s">
        <v>311</v>
      </c>
      <c r="B54" s="15" t="s">
        <v>55</v>
      </c>
      <c r="C54" s="15" t="s">
        <v>52</v>
      </c>
      <c r="D54" s="15" t="s">
        <v>434</v>
      </c>
      <c r="E54" s="15"/>
      <c r="F54" s="149">
        <f>SUM(F55:F57)</f>
        <v>65</v>
      </c>
      <c r="G54" s="149">
        <f>SUM(G55:G57)</f>
        <v>65</v>
      </c>
      <c r="H54" s="149">
        <f>SUM(H55:H57)</f>
        <v>70</v>
      </c>
      <c r="I54" s="149">
        <f>SUM(I55:I57)</f>
        <v>70</v>
      </c>
    </row>
    <row r="55" spans="1:9" ht="15.75" outlineLevel="1">
      <c r="A55" s="7" t="s">
        <v>291</v>
      </c>
      <c r="B55" s="10" t="s">
        <v>55</v>
      </c>
      <c r="C55" s="10" t="s">
        <v>52</v>
      </c>
      <c r="D55" s="10" t="s">
        <v>434</v>
      </c>
      <c r="E55" s="10" t="s">
        <v>290</v>
      </c>
      <c r="F55" s="150">
        <f>'прил.5'!D54</f>
        <v>46.9</v>
      </c>
      <c r="G55" s="150">
        <f>F55</f>
        <v>46.9</v>
      </c>
      <c r="H55" s="150">
        <f>'прил.5'!E54</f>
        <v>46.9</v>
      </c>
      <c r="I55" s="150">
        <f>H55</f>
        <v>46.9</v>
      </c>
    </row>
    <row r="56" spans="1:9" ht="31.5" outlineLevel="1">
      <c r="A56" s="12" t="s">
        <v>300</v>
      </c>
      <c r="B56" s="10" t="s">
        <v>55</v>
      </c>
      <c r="C56" s="10" t="s">
        <v>52</v>
      </c>
      <c r="D56" s="10" t="s">
        <v>434</v>
      </c>
      <c r="E56" s="10" t="s">
        <v>299</v>
      </c>
      <c r="F56" s="150">
        <f>'прил.5'!D55</f>
        <v>8.9</v>
      </c>
      <c r="G56" s="150">
        <f>F56</f>
        <v>8.9</v>
      </c>
      <c r="H56" s="150">
        <f>'прил.5'!E55</f>
        <v>8.9</v>
      </c>
      <c r="I56" s="150">
        <f>H56</f>
        <v>8.9</v>
      </c>
    </row>
    <row r="57" spans="1:9" ht="31.5" outlineLevel="1">
      <c r="A57" s="12" t="s">
        <v>305</v>
      </c>
      <c r="B57" s="10" t="s">
        <v>55</v>
      </c>
      <c r="C57" s="10" t="s">
        <v>52</v>
      </c>
      <c r="D57" s="10" t="s">
        <v>434</v>
      </c>
      <c r="E57" s="10" t="s">
        <v>294</v>
      </c>
      <c r="F57" s="150">
        <f>'прил.5'!D56</f>
        <v>9.2</v>
      </c>
      <c r="G57" s="150">
        <f>F57</f>
        <v>9.2</v>
      </c>
      <c r="H57" s="150">
        <f>'прил.5'!E56</f>
        <v>14.2</v>
      </c>
      <c r="I57" s="150">
        <f>H57</f>
        <v>14.2</v>
      </c>
    </row>
    <row r="58" spans="1:9" ht="31.5" outlineLevel="1">
      <c r="A58" s="14" t="s">
        <v>312</v>
      </c>
      <c r="B58" s="15" t="s">
        <v>55</v>
      </c>
      <c r="C58" s="15" t="s">
        <v>52</v>
      </c>
      <c r="D58" s="15" t="s">
        <v>435</v>
      </c>
      <c r="E58" s="15"/>
      <c r="F58" s="149">
        <f>SUM(F59:F60)</f>
        <v>20</v>
      </c>
      <c r="G58" s="149">
        <f>SUM(G59:G60)</f>
        <v>20</v>
      </c>
      <c r="H58" s="149">
        <f>SUM(H59:H60)</f>
        <v>20</v>
      </c>
      <c r="I58" s="149">
        <f>SUM(I59:I60)</f>
        <v>20</v>
      </c>
    </row>
    <row r="59" spans="1:9" ht="31.5" outlineLevel="1">
      <c r="A59" s="12" t="s">
        <v>300</v>
      </c>
      <c r="B59" s="10" t="s">
        <v>55</v>
      </c>
      <c r="C59" s="10" t="s">
        <v>52</v>
      </c>
      <c r="D59" s="10" t="s">
        <v>435</v>
      </c>
      <c r="E59" s="10" t="s">
        <v>294</v>
      </c>
      <c r="F59" s="150">
        <f>'прил.5'!D58</f>
        <v>0.4</v>
      </c>
      <c r="G59" s="150">
        <f>F59</f>
        <v>0.4</v>
      </c>
      <c r="H59" s="150">
        <f>'прил.5'!E58</f>
        <v>0.4</v>
      </c>
      <c r="I59" s="150">
        <f>H59</f>
        <v>0.4</v>
      </c>
    </row>
    <row r="60" spans="1:9" ht="31.5" outlineLevel="1">
      <c r="A60" s="12" t="s">
        <v>305</v>
      </c>
      <c r="B60" s="10" t="s">
        <v>55</v>
      </c>
      <c r="C60" s="10" t="s">
        <v>52</v>
      </c>
      <c r="D60" s="10" t="s">
        <v>435</v>
      </c>
      <c r="E60" s="10" t="s">
        <v>294</v>
      </c>
      <c r="F60" s="150">
        <f>'прил.5'!D59</f>
        <v>19.6</v>
      </c>
      <c r="G60" s="150">
        <f>F60</f>
        <v>19.6</v>
      </c>
      <c r="H60" s="150">
        <f>'прил.5'!E59</f>
        <v>19.6</v>
      </c>
      <c r="I60" s="150">
        <f>H60</f>
        <v>19.6</v>
      </c>
    </row>
    <row r="61" spans="1:9" ht="47.25" outlineLevel="1">
      <c r="A61" s="30" t="s">
        <v>338</v>
      </c>
      <c r="B61" s="36" t="s">
        <v>55</v>
      </c>
      <c r="C61" s="36" t="s">
        <v>113</v>
      </c>
      <c r="D61" s="36"/>
      <c r="E61" s="15"/>
      <c r="F61" s="171">
        <f aca="true" t="shared" si="4" ref="F61:I62">F62</f>
        <v>37.7</v>
      </c>
      <c r="G61" s="171">
        <f t="shared" si="4"/>
        <v>0</v>
      </c>
      <c r="H61" s="171">
        <f t="shared" si="4"/>
        <v>37.7</v>
      </c>
      <c r="I61" s="171">
        <f t="shared" si="4"/>
        <v>0</v>
      </c>
    </row>
    <row r="62" spans="1:9" ht="15.75" outlineLevel="1">
      <c r="A62" s="37" t="s">
        <v>340</v>
      </c>
      <c r="B62" s="15" t="s">
        <v>55</v>
      </c>
      <c r="C62" s="15" t="s">
        <v>113</v>
      </c>
      <c r="D62" s="15" t="s">
        <v>436</v>
      </c>
      <c r="E62" s="15"/>
      <c r="F62" s="55">
        <f t="shared" si="4"/>
        <v>37.7</v>
      </c>
      <c r="G62" s="171">
        <f t="shared" si="4"/>
        <v>0</v>
      </c>
      <c r="H62" s="55">
        <f t="shared" si="4"/>
        <v>37.7</v>
      </c>
      <c r="I62" s="55">
        <f t="shared" si="4"/>
        <v>0</v>
      </c>
    </row>
    <row r="63" spans="1:9" ht="34.5" customHeight="1" outlineLevel="1">
      <c r="A63" s="7" t="s">
        <v>398</v>
      </c>
      <c r="B63" s="10" t="s">
        <v>55</v>
      </c>
      <c r="C63" s="10" t="s">
        <v>113</v>
      </c>
      <c r="D63" s="10" t="s">
        <v>436</v>
      </c>
      <c r="E63" s="10" t="s">
        <v>294</v>
      </c>
      <c r="F63" s="150">
        <f>F64</f>
        <v>37.7</v>
      </c>
      <c r="G63" s="150">
        <v>0</v>
      </c>
      <c r="H63" s="150">
        <f>H64</f>
        <v>37.7</v>
      </c>
      <c r="I63" s="150">
        <v>0</v>
      </c>
    </row>
    <row r="64" spans="1:9" ht="31.5" outlineLevel="1">
      <c r="A64" s="12" t="s">
        <v>305</v>
      </c>
      <c r="B64" s="10" t="s">
        <v>55</v>
      </c>
      <c r="C64" s="10" t="s">
        <v>113</v>
      </c>
      <c r="D64" s="10" t="s">
        <v>436</v>
      </c>
      <c r="E64" s="165"/>
      <c r="F64" s="150">
        <f>'прил.5'!D60</f>
        <v>37.7</v>
      </c>
      <c r="G64" s="150">
        <v>0</v>
      </c>
      <c r="H64" s="150">
        <f>'прил.5'!E60</f>
        <v>37.7</v>
      </c>
      <c r="I64" s="150">
        <v>0</v>
      </c>
    </row>
    <row r="65" spans="1:9" ht="46.5" customHeight="1" outlineLevel="1">
      <c r="A65" s="30" t="s">
        <v>338</v>
      </c>
      <c r="B65" s="36" t="s">
        <v>55</v>
      </c>
      <c r="C65" s="36" t="s">
        <v>339</v>
      </c>
      <c r="D65" s="36"/>
      <c r="E65" s="36"/>
      <c r="F65" s="148">
        <f>F66</f>
        <v>30</v>
      </c>
      <c r="G65" s="148">
        <f>G69</f>
        <v>0</v>
      </c>
      <c r="H65" s="148">
        <f>H66</f>
        <v>30</v>
      </c>
      <c r="I65" s="148">
        <f>I69</f>
        <v>0</v>
      </c>
    </row>
    <row r="66" spans="1:9" ht="15.75" outlineLevel="1">
      <c r="A66" s="37" t="s">
        <v>340</v>
      </c>
      <c r="B66" s="15" t="s">
        <v>55</v>
      </c>
      <c r="C66" s="15" t="s">
        <v>339</v>
      </c>
      <c r="D66" s="15" t="s">
        <v>439</v>
      </c>
      <c r="E66" s="15"/>
      <c r="F66" s="149">
        <f>F67</f>
        <v>30</v>
      </c>
      <c r="G66" s="149">
        <f>G67</f>
        <v>0</v>
      </c>
      <c r="H66" s="149">
        <f>H67</f>
        <v>30</v>
      </c>
      <c r="I66" s="149">
        <f>I67</f>
        <v>0</v>
      </c>
    </row>
    <row r="67" spans="1:9" ht="78.75" outlineLevel="1">
      <c r="A67" s="7" t="s">
        <v>392</v>
      </c>
      <c r="B67" s="10" t="s">
        <v>55</v>
      </c>
      <c r="C67" s="10" t="s">
        <v>339</v>
      </c>
      <c r="D67" s="10" t="s">
        <v>439</v>
      </c>
      <c r="E67" s="10"/>
      <c r="F67" s="150">
        <f>F68</f>
        <v>30</v>
      </c>
      <c r="G67" s="150">
        <v>0</v>
      </c>
      <c r="H67" s="150">
        <f>H68</f>
        <v>30</v>
      </c>
      <c r="I67" s="150">
        <v>0</v>
      </c>
    </row>
    <row r="68" spans="1:9" ht="31.5" outlineLevel="1">
      <c r="A68" s="12" t="s">
        <v>305</v>
      </c>
      <c r="B68" s="10" t="s">
        <v>55</v>
      </c>
      <c r="C68" s="10" t="s">
        <v>339</v>
      </c>
      <c r="D68" s="10" t="s">
        <v>439</v>
      </c>
      <c r="E68" s="10" t="s">
        <v>294</v>
      </c>
      <c r="F68" s="150">
        <f>'прил.5'!D63</f>
        <v>30</v>
      </c>
      <c r="G68" s="150">
        <v>0</v>
      </c>
      <c r="H68" s="150">
        <f>'прил.5'!E63</f>
        <v>30</v>
      </c>
      <c r="I68" s="150">
        <v>0</v>
      </c>
    </row>
    <row r="69" spans="1:9" ht="15.75" outlineLevel="1">
      <c r="A69" s="37" t="s">
        <v>340</v>
      </c>
      <c r="B69" s="15" t="s">
        <v>55</v>
      </c>
      <c r="C69" s="15" t="s">
        <v>339</v>
      </c>
      <c r="D69" s="15" t="s">
        <v>348</v>
      </c>
      <c r="E69" s="15"/>
      <c r="F69" s="149">
        <f>F70</f>
        <v>0</v>
      </c>
      <c r="G69" s="149"/>
      <c r="H69" s="149">
        <f>H70</f>
        <v>0</v>
      </c>
      <c r="I69" s="149"/>
    </row>
    <row r="70" spans="1:9" ht="47.25" outlineLevel="1">
      <c r="A70" s="12" t="s">
        <v>341</v>
      </c>
      <c r="B70" s="10" t="s">
        <v>55</v>
      </c>
      <c r="C70" s="10" t="s">
        <v>339</v>
      </c>
      <c r="D70" s="10" t="s">
        <v>349</v>
      </c>
      <c r="E70" s="10"/>
      <c r="F70" s="150">
        <v>0</v>
      </c>
      <c r="G70" s="150">
        <v>0</v>
      </c>
      <c r="H70" s="150">
        <v>0</v>
      </c>
      <c r="I70" s="150">
        <v>0</v>
      </c>
    </row>
    <row r="71" spans="1:9" ht="31.5" outlineLevel="1">
      <c r="A71" s="12" t="s">
        <v>305</v>
      </c>
      <c r="B71" s="10" t="s">
        <v>55</v>
      </c>
      <c r="C71" s="10" t="s">
        <v>339</v>
      </c>
      <c r="D71" s="10" t="s">
        <v>349</v>
      </c>
      <c r="E71" s="10" t="s">
        <v>294</v>
      </c>
      <c r="F71" s="150">
        <v>0</v>
      </c>
      <c r="G71" s="150">
        <v>0</v>
      </c>
      <c r="H71" s="150">
        <v>0</v>
      </c>
      <c r="I71" s="150">
        <v>0</v>
      </c>
    </row>
    <row r="72" spans="1:9" ht="15" customHeight="1">
      <c r="A72" s="45" t="s">
        <v>85</v>
      </c>
      <c r="B72" s="39" t="s">
        <v>52</v>
      </c>
      <c r="C72" s="39"/>
      <c r="D72" s="38"/>
      <c r="E72" s="38"/>
      <c r="F72" s="147">
        <f>F90+F94+F77+F73</f>
        <v>2063.5</v>
      </c>
      <c r="G72" s="147">
        <f>G90+G94+G77</f>
        <v>0</v>
      </c>
      <c r="H72" s="147">
        <f>H90+H94+H77+H73</f>
        <v>1640</v>
      </c>
      <c r="I72" s="147">
        <f>I90+I94+I77</f>
        <v>0</v>
      </c>
    </row>
    <row r="73" spans="1:9" s="29" customFormat="1" ht="15.75" customHeight="1" outlineLevel="1">
      <c r="A73" s="46" t="s">
        <v>222</v>
      </c>
      <c r="B73" s="36" t="s">
        <v>52</v>
      </c>
      <c r="C73" s="82" t="s">
        <v>50</v>
      </c>
      <c r="D73" s="82"/>
      <c r="E73" s="82"/>
      <c r="F73" s="148">
        <f>F74</f>
        <v>798</v>
      </c>
      <c r="G73" s="148">
        <f>G77+G74</f>
        <v>0</v>
      </c>
      <c r="H73" s="148">
        <f>H74</f>
        <v>720</v>
      </c>
      <c r="I73" s="148">
        <f>I77+I74</f>
        <v>0</v>
      </c>
    </row>
    <row r="74" spans="1:9" ht="15.75" customHeight="1" outlineLevel="1">
      <c r="A74" s="37" t="s">
        <v>223</v>
      </c>
      <c r="B74" s="15" t="s">
        <v>52</v>
      </c>
      <c r="C74" s="71" t="s">
        <v>50</v>
      </c>
      <c r="D74" s="71" t="s">
        <v>429</v>
      </c>
      <c r="E74" s="71"/>
      <c r="F74" s="149">
        <f>F75</f>
        <v>798</v>
      </c>
      <c r="G74" s="149">
        <f>G75</f>
        <v>0</v>
      </c>
      <c r="H74" s="149">
        <f>H75</f>
        <v>720</v>
      </c>
      <c r="I74" s="149">
        <f>I75</f>
        <v>0</v>
      </c>
    </row>
    <row r="75" spans="1:9" ht="15.75" customHeight="1" outlineLevel="1">
      <c r="A75" s="37" t="s">
        <v>350</v>
      </c>
      <c r="B75" s="15" t="s">
        <v>52</v>
      </c>
      <c r="C75" s="71" t="s">
        <v>50</v>
      </c>
      <c r="D75" s="71" t="s">
        <v>437</v>
      </c>
      <c r="E75" s="71"/>
      <c r="F75" s="149">
        <f>F76</f>
        <v>798</v>
      </c>
      <c r="G75" s="149">
        <f>G76</f>
        <v>0</v>
      </c>
      <c r="H75" s="149">
        <f>H76</f>
        <v>720</v>
      </c>
      <c r="I75" s="149">
        <f>I76</f>
        <v>0</v>
      </c>
    </row>
    <row r="76" spans="1:9" ht="15.75" customHeight="1" outlineLevel="1">
      <c r="A76" s="12" t="s">
        <v>305</v>
      </c>
      <c r="B76" s="10" t="s">
        <v>52</v>
      </c>
      <c r="C76" s="154" t="s">
        <v>50</v>
      </c>
      <c r="D76" s="154" t="s">
        <v>437</v>
      </c>
      <c r="E76" s="154" t="s">
        <v>294</v>
      </c>
      <c r="F76" s="150">
        <v>798</v>
      </c>
      <c r="G76" s="150"/>
      <c r="H76" s="150">
        <v>720</v>
      </c>
      <c r="I76" s="150"/>
    </row>
    <row r="77" spans="1:9" s="29" customFormat="1" ht="15.75" customHeight="1">
      <c r="A77" s="46" t="s">
        <v>325</v>
      </c>
      <c r="B77" s="36" t="s">
        <v>52</v>
      </c>
      <c r="C77" s="82" t="s">
        <v>113</v>
      </c>
      <c r="D77" s="82"/>
      <c r="E77" s="82"/>
      <c r="F77" s="148">
        <f>F82+F78+F86</f>
        <v>795.5</v>
      </c>
      <c r="G77" s="148">
        <f>G82+G78</f>
        <v>0</v>
      </c>
      <c r="H77" s="148">
        <f>H82+H78+H86</f>
        <v>450</v>
      </c>
      <c r="I77" s="148">
        <f>I82+I78</f>
        <v>0</v>
      </c>
    </row>
    <row r="78" spans="1:9" ht="15.75" hidden="1">
      <c r="A78" s="37" t="s">
        <v>351</v>
      </c>
      <c r="B78" s="15" t="s">
        <v>52</v>
      </c>
      <c r="C78" s="71" t="s">
        <v>113</v>
      </c>
      <c r="D78" s="71" t="s">
        <v>352</v>
      </c>
      <c r="E78" s="71"/>
      <c r="F78" s="149">
        <f aca="true" t="shared" si="5" ref="F78:I80">F79</f>
        <v>0</v>
      </c>
      <c r="G78" s="149">
        <f t="shared" si="5"/>
        <v>0</v>
      </c>
      <c r="H78" s="149">
        <f t="shared" si="5"/>
        <v>0</v>
      </c>
      <c r="I78" s="149">
        <f t="shared" si="5"/>
        <v>0</v>
      </c>
    </row>
    <row r="79" spans="1:9" ht="15.75" hidden="1">
      <c r="A79" s="37" t="s">
        <v>353</v>
      </c>
      <c r="B79" s="15" t="s">
        <v>52</v>
      </c>
      <c r="C79" s="71" t="s">
        <v>113</v>
      </c>
      <c r="D79" s="71" t="s">
        <v>354</v>
      </c>
      <c r="E79" s="71"/>
      <c r="F79" s="149">
        <f t="shared" si="5"/>
        <v>0</v>
      </c>
      <c r="G79" s="149">
        <f t="shared" si="5"/>
        <v>0</v>
      </c>
      <c r="H79" s="149">
        <f t="shared" si="5"/>
        <v>0</v>
      </c>
      <c r="I79" s="149">
        <f t="shared" si="5"/>
        <v>0</v>
      </c>
    </row>
    <row r="80" spans="1:9" ht="47.25" hidden="1">
      <c r="A80" s="37" t="s">
        <v>355</v>
      </c>
      <c r="B80" s="15" t="s">
        <v>52</v>
      </c>
      <c r="C80" s="71" t="s">
        <v>113</v>
      </c>
      <c r="D80" s="71" t="s">
        <v>356</v>
      </c>
      <c r="E80" s="71"/>
      <c r="F80" s="149">
        <f t="shared" si="5"/>
        <v>0</v>
      </c>
      <c r="G80" s="149">
        <f t="shared" si="5"/>
        <v>0</v>
      </c>
      <c r="H80" s="149">
        <f t="shared" si="5"/>
        <v>0</v>
      </c>
      <c r="I80" s="149">
        <f t="shared" si="5"/>
        <v>0</v>
      </c>
    </row>
    <row r="81" spans="1:9" ht="30" customHeight="1" hidden="1">
      <c r="A81" s="12" t="s">
        <v>305</v>
      </c>
      <c r="B81" s="10" t="s">
        <v>52</v>
      </c>
      <c r="C81" s="154" t="s">
        <v>113</v>
      </c>
      <c r="D81" s="154" t="s">
        <v>356</v>
      </c>
      <c r="E81" s="154" t="s">
        <v>294</v>
      </c>
      <c r="F81" s="150">
        <f>'прил.5'!D75</f>
        <v>0</v>
      </c>
      <c r="G81" s="150"/>
      <c r="H81" s="150">
        <f>'прил.5'!E75</f>
        <v>0</v>
      </c>
      <c r="I81" s="150"/>
    </row>
    <row r="82" spans="1:9" s="29" customFormat="1" ht="15.75" customHeight="1" outlineLevel="1">
      <c r="A82" s="46" t="s">
        <v>223</v>
      </c>
      <c r="B82" s="36" t="s">
        <v>52</v>
      </c>
      <c r="C82" s="36" t="s">
        <v>113</v>
      </c>
      <c r="D82" s="36" t="s">
        <v>441</v>
      </c>
      <c r="E82" s="82"/>
      <c r="F82" s="148">
        <f>F83</f>
        <v>795.5</v>
      </c>
      <c r="G82" s="148">
        <f>G85</f>
        <v>0</v>
      </c>
      <c r="H82" s="148">
        <f>H83</f>
        <v>450</v>
      </c>
      <c r="I82" s="148">
        <f>I85</f>
        <v>0</v>
      </c>
    </row>
    <row r="83" spans="1:10" ht="65.25" customHeight="1" outlineLevel="1">
      <c r="A83" s="37" t="s">
        <v>329</v>
      </c>
      <c r="B83" s="15" t="s">
        <v>52</v>
      </c>
      <c r="C83" s="15" t="s">
        <v>113</v>
      </c>
      <c r="D83" s="15" t="s">
        <v>440</v>
      </c>
      <c r="E83" s="71"/>
      <c r="F83" s="149">
        <f>F84</f>
        <v>795.5</v>
      </c>
      <c r="G83" s="149">
        <f>G84</f>
        <v>0</v>
      </c>
      <c r="H83" s="149">
        <f>H84</f>
        <v>450</v>
      </c>
      <c r="I83" s="149">
        <f>I84</f>
        <v>0</v>
      </c>
      <c r="J83" s="167"/>
    </row>
    <row r="84" spans="1:9" ht="15.75" customHeight="1" outlineLevel="1">
      <c r="A84" s="37" t="s">
        <v>326</v>
      </c>
      <c r="B84" s="15" t="s">
        <v>52</v>
      </c>
      <c r="C84" s="15" t="s">
        <v>113</v>
      </c>
      <c r="D84" s="15" t="s">
        <v>440</v>
      </c>
      <c r="E84" s="71"/>
      <c r="F84" s="149">
        <f>F85</f>
        <v>795.5</v>
      </c>
      <c r="G84" s="149">
        <f>G85</f>
        <v>0</v>
      </c>
      <c r="H84" s="149">
        <f>H85</f>
        <v>450</v>
      </c>
      <c r="I84" s="149">
        <f>I85</f>
        <v>0</v>
      </c>
    </row>
    <row r="85" spans="1:9" ht="15" customHeight="1" outlineLevel="1">
      <c r="A85" s="12" t="s">
        <v>305</v>
      </c>
      <c r="B85" s="10" t="s">
        <v>52</v>
      </c>
      <c r="C85" s="10" t="s">
        <v>113</v>
      </c>
      <c r="D85" s="10" t="s">
        <v>440</v>
      </c>
      <c r="E85" s="10" t="s">
        <v>294</v>
      </c>
      <c r="F85" s="150">
        <f>'прил.5'!D83</f>
        <v>795.5</v>
      </c>
      <c r="G85" s="150">
        <v>0</v>
      </c>
      <c r="H85" s="150">
        <f>'прил.5'!E83</f>
        <v>450</v>
      </c>
      <c r="I85" s="150">
        <v>0</v>
      </c>
    </row>
    <row r="86" spans="1:9" ht="15.75" customHeight="1" hidden="1" outlineLevel="1">
      <c r="A86" s="37" t="s">
        <v>340</v>
      </c>
      <c r="B86" s="15" t="s">
        <v>52</v>
      </c>
      <c r="C86" s="15" t="s">
        <v>113</v>
      </c>
      <c r="D86" s="15" t="s">
        <v>348</v>
      </c>
      <c r="E86" s="15"/>
      <c r="F86" s="149">
        <f>F87</f>
        <v>0</v>
      </c>
      <c r="G86" s="149"/>
      <c r="H86" s="149">
        <f>H87</f>
        <v>0</v>
      </c>
      <c r="I86" s="149"/>
    </row>
    <row r="87" spans="1:9" ht="15.75" customHeight="1" hidden="1" outlineLevel="1">
      <c r="A87" s="37" t="s">
        <v>357</v>
      </c>
      <c r="B87" s="15" t="s">
        <v>52</v>
      </c>
      <c r="C87" s="15" t="s">
        <v>113</v>
      </c>
      <c r="D87" s="15" t="s">
        <v>358</v>
      </c>
      <c r="E87" s="15"/>
      <c r="F87" s="149">
        <f>F88</f>
        <v>0</v>
      </c>
      <c r="G87" s="149"/>
      <c r="H87" s="149">
        <f>H88</f>
        <v>0</v>
      </c>
      <c r="I87" s="149"/>
    </row>
    <row r="88" spans="1:9" ht="15.75" customHeight="1" hidden="1" outlineLevel="1">
      <c r="A88" s="37" t="s">
        <v>326</v>
      </c>
      <c r="B88" s="15" t="s">
        <v>52</v>
      </c>
      <c r="C88" s="15" t="s">
        <v>113</v>
      </c>
      <c r="D88" s="15" t="s">
        <v>359</v>
      </c>
      <c r="E88" s="15"/>
      <c r="F88" s="149">
        <f>F89</f>
        <v>0</v>
      </c>
      <c r="G88" s="149"/>
      <c r="H88" s="149">
        <f>H89</f>
        <v>0</v>
      </c>
      <c r="I88" s="149"/>
    </row>
    <row r="89" spans="1:9" ht="15.75" customHeight="1" hidden="1" outlineLevel="1">
      <c r="A89" s="12" t="s">
        <v>305</v>
      </c>
      <c r="B89" s="10" t="s">
        <v>52</v>
      </c>
      <c r="C89" s="10" t="s">
        <v>113</v>
      </c>
      <c r="D89" s="10" t="s">
        <v>359</v>
      </c>
      <c r="E89" s="10" t="s">
        <v>294</v>
      </c>
      <c r="F89" s="150"/>
      <c r="G89" s="150"/>
      <c r="H89" s="150">
        <f>'прил.4'!F86</f>
        <v>0</v>
      </c>
      <c r="I89" s="150"/>
    </row>
    <row r="90" spans="1:9" ht="15.75" customHeight="1" collapsed="1">
      <c r="A90" s="46" t="s">
        <v>92</v>
      </c>
      <c r="B90" s="36" t="s">
        <v>52</v>
      </c>
      <c r="C90" s="36" t="s">
        <v>93</v>
      </c>
      <c r="D90" s="15"/>
      <c r="E90" s="15"/>
      <c r="F90" s="148">
        <f aca="true" t="shared" si="6" ref="F90:I92">F91</f>
        <v>470</v>
      </c>
      <c r="G90" s="148">
        <f t="shared" si="6"/>
        <v>0</v>
      </c>
      <c r="H90" s="148">
        <f t="shared" si="6"/>
        <v>470</v>
      </c>
      <c r="I90" s="148">
        <f t="shared" si="6"/>
        <v>0</v>
      </c>
    </row>
    <row r="91" spans="1:9" ht="15.75">
      <c r="A91" s="37" t="s">
        <v>94</v>
      </c>
      <c r="B91" s="15" t="s">
        <v>52</v>
      </c>
      <c r="C91" s="15" t="s">
        <v>93</v>
      </c>
      <c r="D91" s="15" t="s">
        <v>429</v>
      </c>
      <c r="E91" s="15"/>
      <c r="F91" s="149">
        <f t="shared" si="6"/>
        <v>470</v>
      </c>
      <c r="G91" s="149">
        <f t="shared" si="6"/>
        <v>0</v>
      </c>
      <c r="H91" s="149">
        <f t="shared" si="6"/>
        <v>470</v>
      </c>
      <c r="I91" s="149">
        <f t="shared" si="6"/>
        <v>0</v>
      </c>
    </row>
    <row r="92" spans="1:9" ht="31.5">
      <c r="A92" s="37" t="s">
        <v>95</v>
      </c>
      <c r="B92" s="15" t="s">
        <v>52</v>
      </c>
      <c r="C92" s="15" t="s">
        <v>93</v>
      </c>
      <c r="D92" s="15" t="s">
        <v>428</v>
      </c>
      <c r="E92" s="15"/>
      <c r="F92" s="149">
        <f t="shared" si="6"/>
        <v>470</v>
      </c>
      <c r="G92" s="149">
        <f t="shared" si="6"/>
        <v>0</v>
      </c>
      <c r="H92" s="149">
        <f t="shared" si="6"/>
        <v>470</v>
      </c>
      <c r="I92" s="149">
        <f t="shared" si="6"/>
        <v>0</v>
      </c>
    </row>
    <row r="93" spans="1:9" ht="15.75" customHeight="1">
      <c r="A93" s="12" t="s">
        <v>300</v>
      </c>
      <c r="B93" s="10" t="s">
        <v>52</v>
      </c>
      <c r="C93" s="10" t="s">
        <v>93</v>
      </c>
      <c r="D93" s="10" t="s">
        <v>428</v>
      </c>
      <c r="E93" s="10" t="s">
        <v>299</v>
      </c>
      <c r="F93" s="150">
        <f>'прил.5'!D87</f>
        <v>470</v>
      </c>
      <c r="G93" s="150">
        <v>0</v>
      </c>
      <c r="H93" s="150">
        <f>'прил.5'!E87</f>
        <v>470</v>
      </c>
      <c r="I93" s="150">
        <v>0</v>
      </c>
    </row>
    <row r="94" spans="1:9" ht="15.75" customHeight="1" outlineLevel="1">
      <c r="A94" s="46" t="s">
        <v>111</v>
      </c>
      <c r="B94" s="36" t="s">
        <v>52</v>
      </c>
      <c r="C94" s="36" t="s">
        <v>86</v>
      </c>
      <c r="D94" s="36"/>
      <c r="E94" s="36"/>
      <c r="F94" s="149">
        <f>F95+F98</f>
        <v>0</v>
      </c>
      <c r="G94" s="149">
        <v>0</v>
      </c>
      <c r="H94" s="149">
        <f>H95+H98</f>
        <v>0</v>
      </c>
      <c r="I94" s="149">
        <v>0</v>
      </c>
    </row>
    <row r="95" spans="1:9" ht="15.75" customHeight="1" outlineLevel="1">
      <c r="A95" s="37" t="s">
        <v>394</v>
      </c>
      <c r="B95" s="15" t="s">
        <v>52</v>
      </c>
      <c r="C95" s="15" t="s">
        <v>86</v>
      </c>
      <c r="D95" s="15" t="s">
        <v>442</v>
      </c>
      <c r="E95" s="15"/>
      <c r="F95" s="149">
        <f>F96</f>
        <v>0</v>
      </c>
      <c r="G95" s="149">
        <v>0</v>
      </c>
      <c r="H95" s="149">
        <f>H96</f>
        <v>0</v>
      </c>
      <c r="I95" s="149">
        <v>0</v>
      </c>
    </row>
    <row r="96" spans="1:10" ht="45.75" customHeight="1" outlineLevel="1">
      <c r="A96" s="37" t="s">
        <v>342</v>
      </c>
      <c r="B96" s="15" t="s">
        <v>52</v>
      </c>
      <c r="C96" s="15" t="s">
        <v>86</v>
      </c>
      <c r="D96" s="15" t="s">
        <v>443</v>
      </c>
      <c r="E96" s="15"/>
      <c r="F96" s="149">
        <f>F97</f>
        <v>0</v>
      </c>
      <c r="G96" s="149">
        <v>0</v>
      </c>
      <c r="H96" s="149">
        <f>H97</f>
        <v>0</v>
      </c>
      <c r="I96" s="149">
        <v>0</v>
      </c>
      <c r="J96" s="167"/>
    </row>
    <row r="97" spans="1:9" ht="15.75" customHeight="1" outlineLevel="1">
      <c r="A97" s="12" t="s">
        <v>305</v>
      </c>
      <c r="B97" s="10" t="s">
        <v>52</v>
      </c>
      <c r="C97" s="10" t="s">
        <v>86</v>
      </c>
      <c r="D97" s="10" t="s">
        <v>443</v>
      </c>
      <c r="E97" s="10" t="s">
        <v>294</v>
      </c>
      <c r="F97" s="150">
        <f>'прил.5'!D94</f>
        <v>0</v>
      </c>
      <c r="G97" s="150">
        <v>0</v>
      </c>
      <c r="H97" s="150">
        <f>'прил.5'!E94</f>
        <v>0</v>
      </c>
      <c r="I97" s="150">
        <v>0</v>
      </c>
    </row>
    <row r="98" spans="1:9" ht="0.75" customHeight="1" hidden="1" outlineLevel="1">
      <c r="A98" s="37" t="s">
        <v>340</v>
      </c>
      <c r="B98" s="15" t="s">
        <v>52</v>
      </c>
      <c r="C98" s="15" t="s">
        <v>86</v>
      </c>
      <c r="D98" s="15" t="s">
        <v>348</v>
      </c>
      <c r="E98" s="15"/>
      <c r="F98" s="149">
        <f>F99</f>
        <v>0</v>
      </c>
      <c r="G98" s="149"/>
      <c r="H98" s="149">
        <f>H99</f>
        <v>0</v>
      </c>
      <c r="I98" s="149"/>
    </row>
    <row r="99" spans="1:9" ht="15.75" customHeight="1" hidden="1" outlineLevel="1">
      <c r="A99" s="37" t="s">
        <v>360</v>
      </c>
      <c r="B99" s="15" t="s">
        <v>52</v>
      </c>
      <c r="C99" s="15" t="s">
        <v>86</v>
      </c>
      <c r="D99" s="15" t="s">
        <v>361</v>
      </c>
      <c r="E99" s="15"/>
      <c r="F99" s="149">
        <f>F100</f>
        <v>0</v>
      </c>
      <c r="G99" s="149"/>
      <c r="H99" s="149">
        <f>H100</f>
        <v>0</v>
      </c>
      <c r="I99" s="149"/>
    </row>
    <row r="100" spans="1:9" ht="15.75" customHeight="1" hidden="1" outlineLevel="1">
      <c r="A100" s="12" t="s">
        <v>305</v>
      </c>
      <c r="B100" s="10" t="s">
        <v>52</v>
      </c>
      <c r="C100" s="10" t="s">
        <v>86</v>
      </c>
      <c r="D100" s="10" t="s">
        <v>361</v>
      </c>
      <c r="E100" s="10" t="s">
        <v>294</v>
      </c>
      <c r="F100" s="150">
        <f>'прил.4'!D102</f>
        <v>0</v>
      </c>
      <c r="G100" s="150"/>
      <c r="H100" s="150">
        <f>'прил.4'!F97</f>
        <v>0</v>
      </c>
      <c r="I100" s="150"/>
    </row>
    <row r="101" spans="1:9" ht="15.75" customHeight="1" collapsed="1">
      <c r="A101" s="47" t="s">
        <v>56</v>
      </c>
      <c r="B101" s="39" t="s">
        <v>58</v>
      </c>
      <c r="C101" s="39"/>
      <c r="D101" s="39"/>
      <c r="E101" s="39"/>
      <c r="F101" s="147">
        <f>F102+F111+F136+F148</f>
        <v>37918.9</v>
      </c>
      <c r="G101" s="147">
        <f>G102+G111+G136</f>
        <v>0</v>
      </c>
      <c r="H101" s="147">
        <f>H102+H111+H136+H148</f>
        <v>13641</v>
      </c>
      <c r="I101" s="147">
        <f>I102+I111+I136</f>
        <v>0</v>
      </c>
    </row>
    <row r="102" spans="1:9" s="23" customFormat="1" ht="15.75">
      <c r="A102" s="48" t="s">
        <v>57</v>
      </c>
      <c r="B102" s="36" t="s">
        <v>58</v>
      </c>
      <c r="C102" s="36" t="s">
        <v>50</v>
      </c>
      <c r="D102" s="36"/>
      <c r="E102" s="36"/>
      <c r="F102" s="148">
        <f>F103</f>
        <v>300</v>
      </c>
      <c r="G102" s="148">
        <f>G103</f>
        <v>0</v>
      </c>
      <c r="H102" s="148">
        <f>H103</f>
        <v>300</v>
      </c>
      <c r="I102" s="148">
        <f>I103</f>
        <v>0</v>
      </c>
    </row>
    <row r="103" spans="1:9" ht="15.75">
      <c r="A103" s="49" t="s">
        <v>26</v>
      </c>
      <c r="B103" s="15" t="s">
        <v>58</v>
      </c>
      <c r="C103" s="15" t="s">
        <v>50</v>
      </c>
      <c r="D103" s="15" t="s">
        <v>429</v>
      </c>
      <c r="E103" s="15"/>
      <c r="F103" s="149">
        <f>F104+F109</f>
        <v>300</v>
      </c>
      <c r="G103" s="149">
        <f>G104+G109</f>
        <v>0</v>
      </c>
      <c r="H103" s="149">
        <f>H104+H109</f>
        <v>300</v>
      </c>
      <c r="I103" s="149">
        <f>I104+I109</f>
        <v>0</v>
      </c>
    </row>
    <row r="104" spans="1:9" ht="47.25" hidden="1" outlineLevel="1">
      <c r="A104" s="37" t="s">
        <v>59</v>
      </c>
      <c r="B104" s="15" t="s">
        <v>58</v>
      </c>
      <c r="C104" s="15" t="s">
        <v>50</v>
      </c>
      <c r="D104" s="15">
        <v>3500100</v>
      </c>
      <c r="E104" s="15"/>
      <c r="F104" s="149">
        <f>F105</f>
        <v>0</v>
      </c>
      <c r="G104" s="149">
        <f>G105</f>
        <v>0</v>
      </c>
      <c r="H104" s="149">
        <f>H105</f>
        <v>0</v>
      </c>
      <c r="I104" s="149">
        <f>I105</f>
        <v>0</v>
      </c>
    </row>
    <row r="105" spans="1:9" ht="15.75" hidden="1" outlineLevel="1">
      <c r="A105" s="49" t="s">
        <v>27</v>
      </c>
      <c r="B105" s="15" t="s">
        <v>58</v>
      </c>
      <c r="C105" s="15" t="s">
        <v>50</v>
      </c>
      <c r="D105" s="15">
        <v>3500100</v>
      </c>
      <c r="E105" s="15" t="s">
        <v>60</v>
      </c>
      <c r="F105" s="149">
        <f>SUM(F106:F108)</f>
        <v>0</v>
      </c>
      <c r="G105" s="149">
        <f>SUM(G106:G108)</f>
        <v>0</v>
      </c>
      <c r="H105" s="149">
        <f>SUM(H106:H108)</f>
        <v>0</v>
      </c>
      <c r="I105" s="149">
        <f>SUM(I106:I108)</f>
        <v>0</v>
      </c>
    </row>
    <row r="106" spans="1:9" ht="15.75" hidden="1" outlineLevel="1">
      <c r="A106" s="50" t="s">
        <v>28</v>
      </c>
      <c r="B106" s="51" t="s">
        <v>58</v>
      </c>
      <c r="C106" s="51" t="s">
        <v>50</v>
      </c>
      <c r="D106" s="51">
        <v>3500100</v>
      </c>
      <c r="E106" s="51" t="s">
        <v>60</v>
      </c>
      <c r="F106" s="150">
        <f>'прил.4'!D108</f>
        <v>0</v>
      </c>
      <c r="G106" s="155">
        <v>0</v>
      </c>
      <c r="H106" s="150">
        <f>'прил.4'!F103</f>
        <v>0</v>
      </c>
      <c r="I106" s="155">
        <v>0</v>
      </c>
    </row>
    <row r="107" spans="1:9" ht="15.75" hidden="1" outlineLevel="1">
      <c r="A107" s="50" t="s">
        <v>29</v>
      </c>
      <c r="B107" s="51" t="s">
        <v>58</v>
      </c>
      <c r="C107" s="51" t="s">
        <v>50</v>
      </c>
      <c r="D107" s="51">
        <v>3500100</v>
      </c>
      <c r="E107" s="51" t="s">
        <v>60</v>
      </c>
      <c r="F107" s="150">
        <f>'прил.4'!D109</f>
        <v>0</v>
      </c>
      <c r="G107" s="155">
        <v>0</v>
      </c>
      <c r="H107" s="150">
        <f>'прил.4'!F104</f>
        <v>0</v>
      </c>
      <c r="I107" s="155">
        <v>0</v>
      </c>
    </row>
    <row r="108" spans="1:9" ht="15.75" hidden="1" outlineLevel="1">
      <c r="A108" s="50" t="s">
        <v>30</v>
      </c>
      <c r="B108" s="51" t="s">
        <v>58</v>
      </c>
      <c r="C108" s="51" t="s">
        <v>50</v>
      </c>
      <c r="D108" s="51">
        <v>3500100</v>
      </c>
      <c r="E108" s="51" t="s">
        <v>60</v>
      </c>
      <c r="F108" s="150">
        <f>'прил.4'!D110</f>
        <v>0</v>
      </c>
      <c r="G108" s="155">
        <v>0</v>
      </c>
      <c r="H108" s="150">
        <f>'прил.4'!F105</f>
        <v>0</v>
      </c>
      <c r="I108" s="155">
        <v>0</v>
      </c>
    </row>
    <row r="109" spans="1:9" ht="47.25" collapsed="1">
      <c r="A109" s="37" t="s">
        <v>61</v>
      </c>
      <c r="B109" s="15" t="s">
        <v>58</v>
      </c>
      <c r="C109" s="15" t="s">
        <v>50</v>
      </c>
      <c r="D109" s="15" t="s">
        <v>444</v>
      </c>
      <c r="E109" s="15"/>
      <c r="F109" s="149">
        <f>F110</f>
        <v>300</v>
      </c>
      <c r="G109" s="149">
        <f>G110</f>
        <v>0</v>
      </c>
      <c r="H109" s="149">
        <f>H110</f>
        <v>300</v>
      </c>
      <c r="I109" s="149">
        <f>I110</f>
        <v>0</v>
      </c>
    </row>
    <row r="110" spans="1:9" s="23" customFormat="1" ht="15" customHeight="1">
      <c r="A110" s="127" t="s">
        <v>302</v>
      </c>
      <c r="B110" s="51" t="s">
        <v>58</v>
      </c>
      <c r="C110" s="51" t="s">
        <v>50</v>
      </c>
      <c r="D110" s="51" t="s">
        <v>444</v>
      </c>
      <c r="E110" s="51" t="s">
        <v>301</v>
      </c>
      <c r="F110" s="150">
        <f>'прил.5'!D104</f>
        <v>300</v>
      </c>
      <c r="G110" s="150"/>
      <c r="H110" s="150">
        <f>'прил.5'!E104</f>
        <v>300</v>
      </c>
      <c r="I110" s="150"/>
    </row>
    <row r="111" spans="1:9" s="23" customFormat="1" ht="13.5" customHeight="1" outlineLevel="1">
      <c r="A111" s="48" t="s">
        <v>31</v>
      </c>
      <c r="B111" s="36" t="s">
        <v>58</v>
      </c>
      <c r="C111" s="36" t="s">
        <v>51</v>
      </c>
      <c r="D111" s="36"/>
      <c r="E111" s="36"/>
      <c r="F111" s="148">
        <f>F112+F124+F131</f>
        <v>36668.9</v>
      </c>
      <c r="G111" s="148">
        <f>G112</f>
        <v>0</v>
      </c>
      <c r="H111" s="148">
        <f>H112+H124+H131</f>
        <v>12391</v>
      </c>
      <c r="I111" s="148">
        <f>I112</f>
        <v>0</v>
      </c>
    </row>
    <row r="112" spans="1:9" ht="15.75" customHeight="1" hidden="1" outlineLevel="1">
      <c r="A112" s="49" t="s">
        <v>32</v>
      </c>
      <c r="B112" s="15" t="s">
        <v>58</v>
      </c>
      <c r="C112" s="15" t="s">
        <v>51</v>
      </c>
      <c r="D112" s="15">
        <v>3510000</v>
      </c>
      <c r="E112" s="15"/>
      <c r="F112" s="149">
        <f>F119+F113+F116</f>
        <v>0</v>
      </c>
      <c r="G112" s="149">
        <f>G119</f>
        <v>0</v>
      </c>
      <c r="H112" s="149">
        <f>H119+H113+H116</f>
        <v>0</v>
      </c>
      <c r="I112" s="149">
        <f>I119</f>
        <v>0</v>
      </c>
    </row>
    <row r="113" spans="1:9" ht="15.75" customHeight="1" hidden="1" outlineLevel="1">
      <c r="A113" s="37" t="s">
        <v>231</v>
      </c>
      <c r="B113" s="15" t="s">
        <v>58</v>
      </c>
      <c r="C113" s="15" t="s">
        <v>51</v>
      </c>
      <c r="D113" s="15" t="s">
        <v>226</v>
      </c>
      <c r="E113" s="15"/>
      <c r="F113" s="149">
        <f>F114</f>
        <v>0</v>
      </c>
      <c r="G113" s="149"/>
      <c r="H113" s="149">
        <f>H114</f>
        <v>0</v>
      </c>
      <c r="I113" s="149"/>
    </row>
    <row r="114" spans="1:9" ht="15.75" customHeight="1" hidden="1" outlineLevel="1">
      <c r="A114" s="37" t="s">
        <v>304</v>
      </c>
      <c r="B114" s="15" t="s">
        <v>58</v>
      </c>
      <c r="C114" s="15" t="s">
        <v>51</v>
      </c>
      <c r="D114" s="15" t="s">
        <v>226</v>
      </c>
      <c r="E114" s="15" t="s">
        <v>303</v>
      </c>
      <c r="F114" s="149">
        <f>F115</f>
        <v>0</v>
      </c>
      <c r="G114" s="149"/>
      <c r="H114" s="149">
        <f>H115</f>
        <v>0</v>
      </c>
      <c r="I114" s="149"/>
    </row>
    <row r="115" spans="1:9" s="23" customFormat="1" ht="15.75" customHeight="1" hidden="1" outlineLevel="1">
      <c r="A115" s="50" t="s">
        <v>227</v>
      </c>
      <c r="B115" s="51" t="s">
        <v>58</v>
      </c>
      <c r="C115" s="51" t="s">
        <v>51</v>
      </c>
      <c r="D115" s="51" t="s">
        <v>226</v>
      </c>
      <c r="E115" s="51" t="s">
        <v>303</v>
      </c>
      <c r="F115" s="155">
        <f>'прил.4'!D117</f>
        <v>0</v>
      </c>
      <c r="G115" s="155"/>
      <c r="H115" s="155">
        <f>'прил.4'!F111</f>
        <v>0</v>
      </c>
      <c r="I115" s="155"/>
    </row>
    <row r="116" spans="1:9" ht="15.75" customHeight="1" hidden="1" outlineLevel="1">
      <c r="A116" s="37" t="s">
        <v>230</v>
      </c>
      <c r="B116" s="15" t="s">
        <v>58</v>
      </c>
      <c r="C116" s="15" t="s">
        <v>51</v>
      </c>
      <c r="D116" s="15" t="s">
        <v>229</v>
      </c>
      <c r="E116" s="15"/>
      <c r="F116" s="149">
        <f>F117</f>
        <v>0</v>
      </c>
      <c r="G116" s="149"/>
      <c r="H116" s="149">
        <f>H117</f>
        <v>0</v>
      </c>
      <c r="I116" s="149"/>
    </row>
    <row r="117" spans="1:9" ht="15.75" customHeight="1" hidden="1" outlineLevel="1">
      <c r="A117" s="37" t="s">
        <v>304</v>
      </c>
      <c r="B117" s="15" t="s">
        <v>58</v>
      </c>
      <c r="C117" s="15" t="s">
        <v>51</v>
      </c>
      <c r="D117" s="15" t="s">
        <v>229</v>
      </c>
      <c r="E117" s="15" t="s">
        <v>303</v>
      </c>
      <c r="F117" s="149">
        <f>F118</f>
        <v>0</v>
      </c>
      <c r="G117" s="149"/>
      <c r="H117" s="149">
        <f>H118</f>
        <v>0</v>
      </c>
      <c r="I117" s="149"/>
    </row>
    <row r="118" spans="1:9" s="23" customFormat="1" ht="15.75" customHeight="1" hidden="1" outlineLevel="1">
      <c r="A118" s="50" t="s">
        <v>228</v>
      </c>
      <c r="B118" s="51" t="s">
        <v>58</v>
      </c>
      <c r="C118" s="51" t="s">
        <v>51</v>
      </c>
      <c r="D118" s="51" t="s">
        <v>229</v>
      </c>
      <c r="E118" s="51" t="s">
        <v>303</v>
      </c>
      <c r="F118" s="155">
        <f>'прил.4'!D120</f>
        <v>0</v>
      </c>
      <c r="G118" s="155"/>
      <c r="H118" s="155">
        <f>'прил.4'!F114</f>
        <v>0</v>
      </c>
      <c r="I118" s="155"/>
    </row>
    <row r="119" spans="1:9" ht="15.75" customHeight="1" hidden="1" outlineLevel="1">
      <c r="A119" s="49" t="s">
        <v>33</v>
      </c>
      <c r="B119" s="15" t="s">
        <v>58</v>
      </c>
      <c r="C119" s="15" t="s">
        <v>51</v>
      </c>
      <c r="D119" s="15">
        <v>3510500</v>
      </c>
      <c r="E119" s="15"/>
      <c r="F119" s="149">
        <f>F120+F123</f>
        <v>0</v>
      </c>
      <c r="G119" s="149">
        <f>G120</f>
        <v>0</v>
      </c>
      <c r="H119" s="149">
        <f>H120</f>
        <v>0</v>
      </c>
      <c r="I119" s="149">
        <f>I120</f>
        <v>0</v>
      </c>
    </row>
    <row r="120" spans="1:9" ht="15.75" customHeight="1" hidden="1" outlineLevel="1">
      <c r="A120" s="37" t="s">
        <v>304</v>
      </c>
      <c r="B120" s="15" t="s">
        <v>58</v>
      </c>
      <c r="C120" s="15" t="s">
        <v>51</v>
      </c>
      <c r="D120" s="15">
        <v>3510500</v>
      </c>
      <c r="E120" s="15" t="s">
        <v>303</v>
      </c>
      <c r="F120" s="149">
        <f>SUM(F121:F121)</f>
        <v>0</v>
      </c>
      <c r="G120" s="149">
        <f>SUM(G121:G121)</f>
        <v>0</v>
      </c>
      <c r="H120" s="149">
        <f>SUM(H121:H121)</f>
        <v>0</v>
      </c>
      <c r="I120" s="149">
        <f>SUM(I121:I121)</f>
        <v>0</v>
      </c>
    </row>
    <row r="121" spans="1:9" ht="15.75" customHeight="1" hidden="1" outlineLevel="1">
      <c r="A121" s="50" t="s">
        <v>34</v>
      </c>
      <c r="B121" s="51" t="s">
        <v>58</v>
      </c>
      <c r="C121" s="51" t="s">
        <v>51</v>
      </c>
      <c r="D121" s="51" t="s">
        <v>62</v>
      </c>
      <c r="E121" s="51" t="s">
        <v>303</v>
      </c>
      <c r="F121" s="155">
        <f>'прил.4'!D123</f>
        <v>0</v>
      </c>
      <c r="G121" s="155">
        <v>0</v>
      </c>
      <c r="H121" s="155">
        <f>'прил.4'!F117</f>
        <v>0</v>
      </c>
      <c r="I121" s="155">
        <v>0</v>
      </c>
    </row>
    <row r="122" spans="1:9" ht="15.75" customHeight="1" hidden="1" outlineLevel="2">
      <c r="A122" s="37" t="s">
        <v>305</v>
      </c>
      <c r="B122" s="83" t="s">
        <v>58</v>
      </c>
      <c r="C122" s="83" t="s">
        <v>51</v>
      </c>
      <c r="D122" s="83" t="s">
        <v>62</v>
      </c>
      <c r="E122" s="83" t="s">
        <v>294</v>
      </c>
      <c r="F122" s="156">
        <f>F123</f>
        <v>0</v>
      </c>
      <c r="G122" s="156"/>
      <c r="H122" s="156">
        <f>H123</f>
        <v>0</v>
      </c>
      <c r="I122" s="156"/>
    </row>
    <row r="123" spans="1:9" s="23" customFormat="1" ht="15.75" customHeight="1" hidden="1" outlineLevel="2">
      <c r="A123" s="50" t="s">
        <v>232</v>
      </c>
      <c r="B123" s="51" t="s">
        <v>58</v>
      </c>
      <c r="C123" s="51" t="s">
        <v>51</v>
      </c>
      <c r="D123" s="51" t="s">
        <v>62</v>
      </c>
      <c r="E123" s="51" t="s">
        <v>294</v>
      </c>
      <c r="F123" s="155">
        <f>'[1]прил.2'!D116</f>
        <v>0</v>
      </c>
      <c r="G123" s="155"/>
      <c r="H123" s="155"/>
      <c r="I123" s="155"/>
    </row>
    <row r="124" spans="1:9" ht="15.75" customHeight="1" outlineLevel="1" collapsed="1">
      <c r="A124" s="37" t="s">
        <v>223</v>
      </c>
      <c r="B124" s="15" t="s">
        <v>58</v>
      </c>
      <c r="C124" s="15" t="s">
        <v>51</v>
      </c>
      <c r="D124" s="15" t="s">
        <v>429</v>
      </c>
      <c r="E124" s="15"/>
      <c r="F124" s="149">
        <f>F125</f>
        <v>30353.1</v>
      </c>
      <c r="G124" s="149">
        <f>G125</f>
        <v>0</v>
      </c>
      <c r="H124" s="149">
        <f>H125</f>
        <v>6075.2</v>
      </c>
      <c r="I124" s="149">
        <f>I125</f>
        <v>0</v>
      </c>
    </row>
    <row r="125" spans="1:9" ht="14.25" customHeight="1" outlineLevel="1">
      <c r="A125" s="37" t="s">
        <v>330</v>
      </c>
      <c r="B125" s="15" t="s">
        <v>58</v>
      </c>
      <c r="C125" s="15" t="s">
        <v>51</v>
      </c>
      <c r="D125" s="15" t="s">
        <v>429</v>
      </c>
      <c r="E125" s="15"/>
      <c r="F125" s="149">
        <f>F128+F126</f>
        <v>30353.1</v>
      </c>
      <c r="G125" s="149">
        <f>G129</f>
        <v>0</v>
      </c>
      <c r="H125" s="149">
        <f>H129+H126</f>
        <v>6075.2</v>
      </c>
      <c r="I125" s="149">
        <f>I129</f>
        <v>0</v>
      </c>
    </row>
    <row r="126" spans="1:9" ht="15.75" customHeight="1" hidden="1" outlineLevel="1">
      <c r="A126" s="37" t="s">
        <v>362</v>
      </c>
      <c r="B126" s="15" t="s">
        <v>58</v>
      </c>
      <c r="C126" s="15" t="s">
        <v>51</v>
      </c>
      <c r="D126" s="15" t="s">
        <v>327</v>
      </c>
      <c r="E126" s="15" t="s">
        <v>363</v>
      </c>
      <c r="F126" s="149">
        <f>F127</f>
        <v>0</v>
      </c>
      <c r="G126" s="149"/>
      <c r="H126" s="149">
        <f>H127</f>
        <v>0</v>
      </c>
      <c r="I126" s="149"/>
    </row>
    <row r="127" spans="1:9" s="23" customFormat="1" ht="15.75" customHeight="1" hidden="1" outlineLevel="1">
      <c r="A127" s="127" t="s">
        <v>364</v>
      </c>
      <c r="B127" s="51" t="s">
        <v>58</v>
      </c>
      <c r="C127" s="51" t="s">
        <v>51</v>
      </c>
      <c r="D127" s="51" t="s">
        <v>327</v>
      </c>
      <c r="E127" s="51" t="s">
        <v>363</v>
      </c>
      <c r="F127" s="155"/>
      <c r="G127" s="155"/>
      <c r="H127" s="155">
        <f>'прил.4'!F123</f>
        <v>0</v>
      </c>
      <c r="I127" s="155"/>
    </row>
    <row r="128" spans="1:9" ht="15.75" customHeight="1" outlineLevel="1">
      <c r="A128" s="37" t="s">
        <v>462</v>
      </c>
      <c r="B128" s="15" t="s">
        <v>58</v>
      </c>
      <c r="C128" s="15" t="s">
        <v>51</v>
      </c>
      <c r="D128" s="15" t="s">
        <v>445</v>
      </c>
      <c r="E128" s="15" t="s">
        <v>461</v>
      </c>
      <c r="F128" s="149">
        <f>F129+F130</f>
        <v>30353.1</v>
      </c>
      <c r="G128" s="149"/>
      <c r="H128" s="149">
        <f>H129</f>
        <v>6075.2</v>
      </c>
      <c r="I128" s="149"/>
    </row>
    <row r="129" spans="1:9" ht="15.75" customHeight="1" outlineLevel="1">
      <c r="A129" s="127" t="s">
        <v>331</v>
      </c>
      <c r="B129" s="51" t="s">
        <v>58</v>
      </c>
      <c r="C129" s="51" t="s">
        <v>51</v>
      </c>
      <c r="D129" s="51" t="s">
        <v>445</v>
      </c>
      <c r="E129" s="51" t="s">
        <v>461</v>
      </c>
      <c r="F129" s="155">
        <v>5801.1</v>
      </c>
      <c r="G129" s="150"/>
      <c r="H129" s="155">
        <v>6075.2</v>
      </c>
      <c r="I129" s="150"/>
    </row>
    <row r="130" spans="1:9" ht="15.75" customHeight="1" outlineLevel="1">
      <c r="A130" s="127" t="s">
        <v>463</v>
      </c>
      <c r="B130" s="51" t="s">
        <v>58</v>
      </c>
      <c r="C130" s="51" t="s">
        <v>51</v>
      </c>
      <c r="D130" s="51" t="s">
        <v>445</v>
      </c>
      <c r="E130" s="51" t="s">
        <v>461</v>
      </c>
      <c r="F130" s="155">
        <v>24552</v>
      </c>
      <c r="G130" s="150"/>
      <c r="H130" s="155"/>
      <c r="I130" s="150"/>
    </row>
    <row r="131" spans="1:9" ht="15.75" customHeight="1" outlineLevel="1">
      <c r="A131" s="37" t="s">
        <v>340</v>
      </c>
      <c r="B131" s="15" t="s">
        <v>58</v>
      </c>
      <c r="C131" s="15" t="s">
        <v>51</v>
      </c>
      <c r="D131" s="15" t="s">
        <v>429</v>
      </c>
      <c r="E131" s="15"/>
      <c r="F131" s="149">
        <f aca="true" t="shared" si="7" ref="F131:I132">F132</f>
        <v>6315.8</v>
      </c>
      <c r="G131" s="149">
        <f t="shared" si="7"/>
        <v>0</v>
      </c>
      <c r="H131" s="149">
        <f t="shared" si="7"/>
        <v>6315.8</v>
      </c>
      <c r="I131" s="149">
        <f t="shared" si="7"/>
        <v>0</v>
      </c>
    </row>
    <row r="132" spans="1:9" ht="15.75" customHeight="1" outlineLevel="1">
      <c r="A132" s="37" t="s">
        <v>464</v>
      </c>
      <c r="B132" s="15" t="s">
        <v>58</v>
      </c>
      <c r="C132" s="15" t="s">
        <v>51</v>
      </c>
      <c r="D132" s="15" t="s">
        <v>429</v>
      </c>
      <c r="E132" s="15"/>
      <c r="F132" s="149">
        <f t="shared" si="7"/>
        <v>6315.8</v>
      </c>
      <c r="G132" s="149">
        <f t="shared" si="7"/>
        <v>0</v>
      </c>
      <c r="H132" s="149">
        <f t="shared" si="7"/>
        <v>6315.8</v>
      </c>
      <c r="I132" s="149">
        <f t="shared" si="7"/>
        <v>0</v>
      </c>
    </row>
    <row r="133" spans="1:9" ht="15.75" customHeight="1" outlineLevel="1">
      <c r="A133" s="37" t="s">
        <v>465</v>
      </c>
      <c r="B133" s="15" t="s">
        <v>58</v>
      </c>
      <c r="C133" s="15" t="s">
        <v>51</v>
      </c>
      <c r="D133" s="15" t="s">
        <v>429</v>
      </c>
      <c r="E133" s="15"/>
      <c r="F133" s="149">
        <f>SUM(F134:F135)</f>
        <v>6315.8</v>
      </c>
      <c r="G133" s="149"/>
      <c r="H133" s="149">
        <f>H134+H135</f>
        <v>6315.8</v>
      </c>
      <c r="I133" s="149"/>
    </row>
    <row r="134" spans="1:9" ht="15.75" customHeight="1" outlineLevel="1">
      <c r="A134" s="12" t="s">
        <v>0</v>
      </c>
      <c r="B134" s="10" t="s">
        <v>58</v>
      </c>
      <c r="C134" s="10" t="s">
        <v>51</v>
      </c>
      <c r="D134" s="10" t="s">
        <v>447</v>
      </c>
      <c r="E134" s="10" t="s">
        <v>347</v>
      </c>
      <c r="F134" s="155">
        <v>6000</v>
      </c>
      <c r="G134" s="150"/>
      <c r="H134" s="155">
        <v>6000</v>
      </c>
      <c r="I134" s="150"/>
    </row>
    <row r="135" spans="1:9" ht="15.75" customHeight="1" outlineLevel="1">
      <c r="A135" s="12" t="s">
        <v>0</v>
      </c>
      <c r="B135" s="10" t="s">
        <v>58</v>
      </c>
      <c r="C135" s="10" t="s">
        <v>51</v>
      </c>
      <c r="D135" s="10" t="s">
        <v>448</v>
      </c>
      <c r="E135" s="10" t="s">
        <v>347</v>
      </c>
      <c r="F135" s="155">
        <v>315.8</v>
      </c>
      <c r="G135" s="150"/>
      <c r="H135" s="155">
        <v>315.8</v>
      </c>
      <c r="I135" s="150"/>
    </row>
    <row r="136" spans="1:9" s="23" customFormat="1" ht="15.75" customHeight="1">
      <c r="A136" s="48" t="s">
        <v>63</v>
      </c>
      <c r="B136" s="36" t="s">
        <v>58</v>
      </c>
      <c r="C136" s="36" t="s">
        <v>55</v>
      </c>
      <c r="D136" s="36"/>
      <c r="E136" s="36"/>
      <c r="F136" s="148">
        <f>F137</f>
        <v>950</v>
      </c>
      <c r="G136" s="148">
        <f>G137</f>
        <v>0</v>
      </c>
      <c r="H136" s="148">
        <f>H137</f>
        <v>950</v>
      </c>
      <c r="I136" s="148">
        <f>I137</f>
        <v>0</v>
      </c>
    </row>
    <row r="137" spans="1:9" ht="15.75">
      <c r="A137" s="49" t="s">
        <v>35</v>
      </c>
      <c r="B137" s="15" t="s">
        <v>58</v>
      </c>
      <c r="C137" s="15" t="s">
        <v>55</v>
      </c>
      <c r="D137" s="15">
        <v>6000000</v>
      </c>
      <c r="E137" s="15"/>
      <c r="F137" s="149">
        <f>F138+F140+F144+F146</f>
        <v>950</v>
      </c>
      <c r="G137" s="149">
        <f>G138+G140+G144+G146</f>
        <v>0</v>
      </c>
      <c r="H137" s="149">
        <f>H138+H140+H144+H146</f>
        <v>950</v>
      </c>
      <c r="I137" s="149">
        <f>I138+I140+I144+I146</f>
        <v>0</v>
      </c>
    </row>
    <row r="138" spans="1:9" ht="15.75">
      <c r="A138" s="49" t="s">
        <v>36</v>
      </c>
      <c r="B138" s="15" t="s">
        <v>58</v>
      </c>
      <c r="C138" s="15" t="s">
        <v>55</v>
      </c>
      <c r="D138" s="15" t="s">
        <v>454</v>
      </c>
      <c r="E138" s="15"/>
      <c r="F138" s="149">
        <f>F139</f>
        <v>600</v>
      </c>
      <c r="G138" s="149">
        <f>G139</f>
        <v>0</v>
      </c>
      <c r="H138" s="149">
        <f>H139</f>
        <v>600</v>
      </c>
      <c r="I138" s="149">
        <f>I139</f>
        <v>0</v>
      </c>
    </row>
    <row r="139" spans="1:9" ht="31.5">
      <c r="A139" s="12" t="s">
        <v>305</v>
      </c>
      <c r="B139" s="10" t="s">
        <v>58</v>
      </c>
      <c r="C139" s="10" t="s">
        <v>55</v>
      </c>
      <c r="D139" s="10" t="s">
        <v>454</v>
      </c>
      <c r="E139" s="10" t="s">
        <v>294</v>
      </c>
      <c r="F139" s="150">
        <f>'прил.5'!D131</f>
        <v>600</v>
      </c>
      <c r="G139" s="150">
        <v>0</v>
      </c>
      <c r="H139" s="150">
        <f>'прил.5'!E131</f>
        <v>600</v>
      </c>
      <c r="I139" s="150">
        <v>0</v>
      </c>
    </row>
    <row r="140" spans="1:9" ht="47.25" hidden="1" outlineLevel="1">
      <c r="A140" s="37" t="s">
        <v>37</v>
      </c>
      <c r="B140" s="15" t="s">
        <v>58</v>
      </c>
      <c r="C140" s="15" t="s">
        <v>55</v>
      </c>
      <c r="D140" s="15">
        <v>6000200</v>
      </c>
      <c r="E140" s="15"/>
      <c r="F140" s="149">
        <f>F141</f>
        <v>0</v>
      </c>
      <c r="G140" s="149">
        <f>G141</f>
        <v>0</v>
      </c>
      <c r="H140" s="149">
        <f>H141</f>
        <v>0</v>
      </c>
      <c r="I140" s="149">
        <f>I141</f>
        <v>0</v>
      </c>
    </row>
    <row r="141" spans="1:9" ht="31.5" hidden="1" outlineLevel="1">
      <c r="A141" s="12" t="s">
        <v>305</v>
      </c>
      <c r="B141" s="10" t="s">
        <v>58</v>
      </c>
      <c r="C141" s="10" t="s">
        <v>55</v>
      </c>
      <c r="D141" s="10">
        <v>6000200</v>
      </c>
      <c r="E141" s="10" t="s">
        <v>294</v>
      </c>
      <c r="F141" s="150">
        <f>'прил.4'!D141</f>
        <v>0</v>
      </c>
      <c r="G141" s="150">
        <v>0</v>
      </c>
      <c r="H141" s="150">
        <f>'прил.4'!F135</f>
        <v>0</v>
      </c>
      <c r="I141" s="150">
        <v>0</v>
      </c>
    </row>
    <row r="142" spans="1:9" ht="15.75" hidden="1" outlineLevel="1">
      <c r="A142" s="49" t="s">
        <v>38</v>
      </c>
      <c r="B142" s="15" t="s">
        <v>58</v>
      </c>
      <c r="C142" s="15" t="s">
        <v>55</v>
      </c>
      <c r="D142" s="15">
        <v>6000300</v>
      </c>
      <c r="E142" s="15"/>
      <c r="F142" s="149">
        <f>F143</f>
        <v>0</v>
      </c>
      <c r="G142" s="149">
        <f>G143</f>
        <v>0</v>
      </c>
      <c r="H142" s="149">
        <f>H143</f>
        <v>0</v>
      </c>
      <c r="I142" s="149">
        <f>I143</f>
        <v>0</v>
      </c>
    </row>
    <row r="143" spans="1:9" ht="31.5" hidden="1" outlineLevel="1">
      <c r="A143" s="12" t="s">
        <v>305</v>
      </c>
      <c r="B143" s="10" t="s">
        <v>58</v>
      </c>
      <c r="C143" s="10" t="s">
        <v>55</v>
      </c>
      <c r="D143" s="10">
        <v>6000300</v>
      </c>
      <c r="E143" s="10" t="s">
        <v>294</v>
      </c>
      <c r="F143" s="150">
        <f>'прил.4'!D143</f>
        <v>0</v>
      </c>
      <c r="G143" s="150">
        <v>0</v>
      </c>
      <c r="H143" s="150">
        <f>'прил.4'!F137</f>
        <v>0</v>
      </c>
      <c r="I143" s="150">
        <v>0</v>
      </c>
    </row>
    <row r="144" spans="1:9" ht="15.75" collapsed="1">
      <c r="A144" s="49" t="s">
        <v>39</v>
      </c>
      <c r="B144" s="15" t="s">
        <v>58</v>
      </c>
      <c r="C144" s="15" t="s">
        <v>55</v>
      </c>
      <c r="D144" s="15" t="s">
        <v>466</v>
      </c>
      <c r="E144" s="15"/>
      <c r="F144" s="149">
        <f>F145</f>
        <v>50</v>
      </c>
      <c r="G144" s="149">
        <f>G145</f>
        <v>0</v>
      </c>
      <c r="H144" s="149">
        <f>H145</f>
        <v>50</v>
      </c>
      <c r="I144" s="149">
        <f>I145</f>
        <v>0</v>
      </c>
    </row>
    <row r="145" spans="1:9" ht="31.5">
      <c r="A145" s="12" t="s">
        <v>305</v>
      </c>
      <c r="B145" s="10" t="s">
        <v>58</v>
      </c>
      <c r="C145" s="10" t="s">
        <v>55</v>
      </c>
      <c r="D145" s="10" t="s">
        <v>466</v>
      </c>
      <c r="E145" s="10" t="s">
        <v>294</v>
      </c>
      <c r="F145" s="150">
        <f>'прил.5'!D137</f>
        <v>50</v>
      </c>
      <c r="G145" s="150">
        <v>0</v>
      </c>
      <c r="H145" s="150">
        <f>'прил.5'!E137</f>
        <v>50</v>
      </c>
      <c r="I145" s="150">
        <v>0</v>
      </c>
    </row>
    <row r="146" spans="1:9" ht="15.75">
      <c r="A146" s="49" t="s">
        <v>40</v>
      </c>
      <c r="B146" s="15" t="s">
        <v>58</v>
      </c>
      <c r="C146" s="15" t="s">
        <v>55</v>
      </c>
      <c r="D146" s="15" t="s">
        <v>456</v>
      </c>
      <c r="E146" s="15"/>
      <c r="F146" s="149">
        <f>F147</f>
        <v>300</v>
      </c>
      <c r="G146" s="149">
        <f>G147</f>
        <v>0</v>
      </c>
      <c r="H146" s="149">
        <f>H147</f>
        <v>300</v>
      </c>
      <c r="I146" s="149">
        <f>I147</f>
        <v>0</v>
      </c>
    </row>
    <row r="147" spans="1:9" ht="14.25" customHeight="1">
      <c r="A147" s="12" t="s">
        <v>305</v>
      </c>
      <c r="B147" s="10" t="s">
        <v>58</v>
      </c>
      <c r="C147" s="10" t="s">
        <v>55</v>
      </c>
      <c r="D147" s="10" t="s">
        <v>456</v>
      </c>
      <c r="E147" s="10" t="s">
        <v>294</v>
      </c>
      <c r="F147" s="150">
        <f>'прил.5'!D139</f>
        <v>300</v>
      </c>
      <c r="G147" s="150">
        <v>0</v>
      </c>
      <c r="H147" s="150">
        <f>'прил.5'!E139</f>
        <v>300</v>
      </c>
      <c r="I147" s="150">
        <v>0</v>
      </c>
    </row>
    <row r="148" spans="1:9" ht="0.75" customHeight="1" hidden="1" outlineLevel="1">
      <c r="A148" s="46" t="s">
        <v>71</v>
      </c>
      <c r="B148" s="36" t="s">
        <v>58</v>
      </c>
      <c r="C148" s="36" t="s">
        <v>58</v>
      </c>
      <c r="D148" s="36"/>
      <c r="E148" s="36"/>
      <c r="F148" s="148">
        <f>F149</f>
        <v>0</v>
      </c>
      <c r="G148" s="148">
        <f>G149</f>
        <v>0</v>
      </c>
      <c r="H148" s="148">
        <f>H149</f>
        <v>0</v>
      </c>
      <c r="I148" s="148">
        <f>I149</f>
        <v>0</v>
      </c>
    </row>
    <row r="149" spans="1:9" ht="15.75" customHeight="1" hidden="1" outlineLevel="1">
      <c r="A149" s="37" t="s">
        <v>96</v>
      </c>
      <c r="B149" s="15" t="s">
        <v>58</v>
      </c>
      <c r="C149" s="15" t="s">
        <v>58</v>
      </c>
      <c r="D149" s="15" t="s">
        <v>83</v>
      </c>
      <c r="E149" s="15"/>
      <c r="F149" s="149">
        <f>F151</f>
        <v>0</v>
      </c>
      <c r="G149" s="149">
        <f>G151</f>
        <v>0</v>
      </c>
      <c r="H149" s="149">
        <f>H151</f>
        <v>0</v>
      </c>
      <c r="I149" s="149">
        <f>I151</f>
        <v>0</v>
      </c>
    </row>
    <row r="150" spans="1:9" ht="15.75" customHeight="1" hidden="1" outlineLevel="1">
      <c r="A150" s="37" t="s">
        <v>82</v>
      </c>
      <c r="B150" s="15" t="s">
        <v>58</v>
      </c>
      <c r="C150" s="15" t="s">
        <v>58</v>
      </c>
      <c r="D150" s="15" t="s">
        <v>84</v>
      </c>
      <c r="E150" s="15"/>
      <c r="F150" s="149"/>
      <c r="G150" s="149"/>
      <c r="H150" s="149"/>
      <c r="I150" s="149"/>
    </row>
    <row r="151" spans="1:9" ht="15.75" customHeight="1" hidden="1" outlineLevel="1">
      <c r="A151" s="12" t="s">
        <v>0</v>
      </c>
      <c r="B151" s="10" t="s">
        <v>58</v>
      </c>
      <c r="C151" s="10" t="s">
        <v>58</v>
      </c>
      <c r="D151" s="10" t="s">
        <v>84</v>
      </c>
      <c r="E151" s="10" t="s">
        <v>347</v>
      </c>
      <c r="F151" s="150">
        <v>0</v>
      </c>
      <c r="G151" s="150"/>
      <c r="H151" s="150">
        <f>'прил.4'!F145</f>
        <v>0</v>
      </c>
      <c r="I151" s="150"/>
    </row>
    <row r="152" spans="1:9" s="23" customFormat="1" ht="15.75" customHeight="1" hidden="1" collapsed="1">
      <c r="A152" s="47" t="s">
        <v>41</v>
      </c>
      <c r="B152" s="39" t="s">
        <v>54</v>
      </c>
      <c r="C152" s="39"/>
      <c r="D152" s="39"/>
      <c r="E152" s="39"/>
      <c r="F152" s="147">
        <f>F153</f>
        <v>0</v>
      </c>
      <c r="G152" s="147">
        <f aca="true" t="shared" si="8" ref="F152:I155">G153</f>
        <v>0</v>
      </c>
      <c r="H152" s="147">
        <f>H153</f>
        <v>0</v>
      </c>
      <c r="I152" s="147">
        <f t="shared" si="8"/>
        <v>0</v>
      </c>
    </row>
    <row r="153" spans="1:9" s="29" customFormat="1" ht="15.75" hidden="1">
      <c r="A153" s="48" t="s">
        <v>42</v>
      </c>
      <c r="B153" s="36" t="s">
        <v>54</v>
      </c>
      <c r="C153" s="36" t="s">
        <v>54</v>
      </c>
      <c r="D153" s="36"/>
      <c r="E153" s="36"/>
      <c r="F153" s="148">
        <f t="shared" si="8"/>
        <v>0</v>
      </c>
      <c r="G153" s="148">
        <f t="shared" si="8"/>
        <v>0</v>
      </c>
      <c r="H153" s="148">
        <f t="shared" si="8"/>
        <v>0</v>
      </c>
      <c r="I153" s="148">
        <f t="shared" si="8"/>
        <v>0</v>
      </c>
    </row>
    <row r="154" spans="1:9" ht="31.5" hidden="1">
      <c r="A154" s="37" t="s">
        <v>43</v>
      </c>
      <c r="B154" s="15" t="s">
        <v>54</v>
      </c>
      <c r="C154" s="15" t="s">
        <v>54</v>
      </c>
      <c r="D154" s="15" t="s">
        <v>68</v>
      </c>
      <c r="E154" s="15"/>
      <c r="F154" s="149">
        <f t="shared" si="8"/>
        <v>0</v>
      </c>
      <c r="G154" s="149">
        <f t="shared" si="8"/>
        <v>0</v>
      </c>
      <c r="H154" s="149">
        <f t="shared" si="8"/>
        <v>0</v>
      </c>
      <c r="I154" s="149">
        <f t="shared" si="8"/>
        <v>0</v>
      </c>
    </row>
    <row r="155" spans="1:9" ht="78.75" hidden="1">
      <c r="A155" s="37" t="s">
        <v>69</v>
      </c>
      <c r="B155" s="15" t="s">
        <v>54</v>
      </c>
      <c r="C155" s="15" t="s">
        <v>54</v>
      </c>
      <c r="D155" s="15" t="s">
        <v>68</v>
      </c>
      <c r="E155" s="15"/>
      <c r="F155" s="149">
        <f>SUM(F156:F160)</f>
        <v>0</v>
      </c>
      <c r="G155" s="149">
        <f t="shared" si="8"/>
        <v>0</v>
      </c>
      <c r="H155" s="149">
        <f>SUM(H156:H160)</f>
        <v>0</v>
      </c>
      <c r="I155" s="149">
        <f t="shared" si="8"/>
        <v>0</v>
      </c>
    </row>
    <row r="156" spans="1:9" ht="15.75" hidden="1">
      <c r="A156" s="12" t="s">
        <v>291</v>
      </c>
      <c r="B156" s="10" t="s">
        <v>54</v>
      </c>
      <c r="C156" s="10" t="s">
        <v>54</v>
      </c>
      <c r="D156" s="10" t="s">
        <v>68</v>
      </c>
      <c r="E156" s="10" t="s">
        <v>308</v>
      </c>
      <c r="F156" s="150">
        <f>'прил.5'!D148</f>
        <v>0</v>
      </c>
      <c r="G156" s="150">
        <v>0</v>
      </c>
      <c r="H156" s="150">
        <f>'прил.5'!E148</f>
        <v>0</v>
      </c>
      <c r="I156" s="150">
        <v>0</v>
      </c>
    </row>
    <row r="157" spans="1:9" ht="31.5" hidden="1">
      <c r="A157" s="12" t="s">
        <v>292</v>
      </c>
      <c r="B157" s="10" t="s">
        <v>54</v>
      </c>
      <c r="C157" s="10" t="s">
        <v>54</v>
      </c>
      <c r="D157" s="10" t="s">
        <v>68</v>
      </c>
      <c r="E157" s="10" t="s">
        <v>309</v>
      </c>
      <c r="F157" s="150">
        <f>'прил.5'!D149</f>
        <v>0</v>
      </c>
      <c r="G157" s="150">
        <v>0</v>
      </c>
      <c r="H157" s="150">
        <f>'прил.5'!E149</f>
        <v>0</v>
      </c>
      <c r="I157" s="150">
        <v>0</v>
      </c>
    </row>
    <row r="158" spans="1:9" ht="31.5" hidden="1">
      <c r="A158" s="12" t="s">
        <v>300</v>
      </c>
      <c r="B158" s="10" t="s">
        <v>54</v>
      </c>
      <c r="C158" s="10" t="s">
        <v>54</v>
      </c>
      <c r="D158" s="10" t="s">
        <v>68</v>
      </c>
      <c r="E158" s="10" t="s">
        <v>299</v>
      </c>
      <c r="F158" s="150">
        <f>'прил.5'!D150</f>
        <v>0</v>
      </c>
      <c r="G158" s="150"/>
      <c r="H158" s="150">
        <f>'прил.5'!E150</f>
        <v>0</v>
      </c>
      <c r="I158" s="150"/>
    </row>
    <row r="159" spans="1:9" ht="31.5" hidden="1">
      <c r="A159" s="12" t="s">
        <v>305</v>
      </c>
      <c r="B159" s="10" t="s">
        <v>54</v>
      </c>
      <c r="C159" s="10" t="s">
        <v>54</v>
      </c>
      <c r="D159" s="10" t="s">
        <v>68</v>
      </c>
      <c r="E159" s="10" t="s">
        <v>294</v>
      </c>
      <c r="F159" s="150">
        <f>'прил.5'!D151</f>
        <v>0</v>
      </c>
      <c r="G159" s="150"/>
      <c r="H159" s="150">
        <f>'прил.5'!E151</f>
        <v>0</v>
      </c>
      <c r="I159" s="150"/>
    </row>
    <row r="160" spans="1:9" ht="31.5" hidden="1">
      <c r="A160" s="12" t="s">
        <v>296</v>
      </c>
      <c r="B160" s="10" t="s">
        <v>54</v>
      </c>
      <c r="C160" s="10" t="s">
        <v>54</v>
      </c>
      <c r="D160" s="10" t="s">
        <v>68</v>
      </c>
      <c r="E160" s="10" t="s">
        <v>295</v>
      </c>
      <c r="F160" s="150">
        <f>'прил.5'!D152</f>
        <v>0</v>
      </c>
      <c r="G160" s="150"/>
      <c r="H160" s="150">
        <f>'прил.5'!E152</f>
        <v>0</v>
      </c>
      <c r="I160" s="150"/>
    </row>
    <row r="161" spans="1:9" ht="15.75">
      <c r="A161" s="45" t="s">
        <v>343</v>
      </c>
      <c r="B161" s="39" t="s">
        <v>64</v>
      </c>
      <c r="C161" s="39"/>
      <c r="D161" s="39"/>
      <c r="E161" s="39"/>
      <c r="F161" s="147">
        <f aca="true" t="shared" si="9" ref="F161:I164">F162</f>
        <v>21388.5</v>
      </c>
      <c r="G161" s="147">
        <f t="shared" si="9"/>
        <v>0</v>
      </c>
      <c r="H161" s="147">
        <f t="shared" si="9"/>
        <v>32110.6</v>
      </c>
      <c r="I161" s="147">
        <f t="shared" si="9"/>
        <v>0</v>
      </c>
    </row>
    <row r="162" spans="1:9" s="29" customFormat="1" ht="15.75">
      <c r="A162" s="48" t="s">
        <v>44</v>
      </c>
      <c r="B162" s="36" t="s">
        <v>64</v>
      </c>
      <c r="C162" s="36" t="s">
        <v>50</v>
      </c>
      <c r="D162" s="36"/>
      <c r="E162" s="36"/>
      <c r="F162" s="148">
        <f t="shared" si="9"/>
        <v>21388.5</v>
      </c>
      <c r="G162" s="148">
        <f t="shared" si="9"/>
        <v>0</v>
      </c>
      <c r="H162" s="148">
        <f t="shared" si="9"/>
        <v>32110.6</v>
      </c>
      <c r="I162" s="148">
        <f t="shared" si="9"/>
        <v>0</v>
      </c>
    </row>
    <row r="163" spans="1:9" ht="31.5">
      <c r="A163" s="37" t="s">
        <v>45</v>
      </c>
      <c r="B163" s="15" t="s">
        <v>64</v>
      </c>
      <c r="C163" s="15" t="s">
        <v>50</v>
      </c>
      <c r="D163" s="15" t="s">
        <v>429</v>
      </c>
      <c r="E163" s="15"/>
      <c r="F163" s="149">
        <f t="shared" si="9"/>
        <v>21388.5</v>
      </c>
      <c r="G163" s="149">
        <f t="shared" si="9"/>
        <v>0</v>
      </c>
      <c r="H163" s="149">
        <f t="shared" si="9"/>
        <v>32110.6</v>
      </c>
      <c r="I163" s="149">
        <f t="shared" si="9"/>
        <v>0</v>
      </c>
    </row>
    <row r="164" spans="1:9" ht="31.5">
      <c r="A164" s="37" t="s">
        <v>46</v>
      </c>
      <c r="B164" s="15" t="s">
        <v>64</v>
      </c>
      <c r="C164" s="15" t="s">
        <v>50</v>
      </c>
      <c r="D164" s="15" t="s">
        <v>457</v>
      </c>
      <c r="E164" s="15"/>
      <c r="F164" s="149">
        <f>SUM(F165:F169)</f>
        <v>21388.5</v>
      </c>
      <c r="G164" s="149">
        <f t="shared" si="9"/>
        <v>0</v>
      </c>
      <c r="H164" s="149">
        <f>SUM(H165:H169)</f>
        <v>32110.6</v>
      </c>
      <c r="I164" s="149">
        <f t="shared" si="9"/>
        <v>0</v>
      </c>
    </row>
    <row r="165" spans="1:9" ht="15.75">
      <c r="A165" s="12" t="s">
        <v>291</v>
      </c>
      <c r="B165" s="10" t="s">
        <v>64</v>
      </c>
      <c r="C165" s="10" t="s">
        <v>50</v>
      </c>
      <c r="D165" s="10" t="s">
        <v>457</v>
      </c>
      <c r="E165" s="10" t="s">
        <v>308</v>
      </c>
      <c r="F165" s="150">
        <f>'прил.5'!D157</f>
        <v>20382</v>
      </c>
      <c r="G165" s="150">
        <v>0</v>
      </c>
      <c r="H165" s="150">
        <f>'прил.5'!E157</f>
        <v>31380.6</v>
      </c>
      <c r="I165" s="150">
        <v>0</v>
      </c>
    </row>
    <row r="166" spans="1:9" ht="31.5">
      <c r="A166" s="12" t="s">
        <v>292</v>
      </c>
      <c r="B166" s="10" t="s">
        <v>64</v>
      </c>
      <c r="C166" s="10" t="s">
        <v>50</v>
      </c>
      <c r="D166" s="10" t="s">
        <v>457</v>
      </c>
      <c r="E166" s="10" t="s">
        <v>309</v>
      </c>
      <c r="F166" s="150">
        <f>'прил.5'!D158</f>
        <v>0</v>
      </c>
      <c r="G166" s="150">
        <v>0</v>
      </c>
      <c r="H166" s="150">
        <f>'прил.5'!E158</f>
        <v>0</v>
      </c>
      <c r="I166" s="150">
        <v>0</v>
      </c>
    </row>
    <row r="167" spans="1:9" ht="31.5">
      <c r="A167" s="12" t="s">
        <v>300</v>
      </c>
      <c r="B167" s="10" t="s">
        <v>64</v>
      </c>
      <c r="C167" s="10" t="s">
        <v>50</v>
      </c>
      <c r="D167" s="10" t="s">
        <v>457</v>
      </c>
      <c r="E167" s="10" t="s">
        <v>299</v>
      </c>
      <c r="F167" s="150">
        <f>'прил.5'!D159</f>
        <v>130</v>
      </c>
      <c r="G167" s="150">
        <v>0</v>
      </c>
      <c r="H167" s="150">
        <f>'прил.5'!E159</f>
        <v>130</v>
      </c>
      <c r="I167" s="150">
        <v>0</v>
      </c>
    </row>
    <row r="168" spans="1:9" ht="30.75" customHeight="1">
      <c r="A168" s="12" t="s">
        <v>305</v>
      </c>
      <c r="B168" s="10" t="s">
        <v>64</v>
      </c>
      <c r="C168" s="10" t="s">
        <v>50</v>
      </c>
      <c r="D168" s="10" t="s">
        <v>457</v>
      </c>
      <c r="E168" s="10" t="s">
        <v>294</v>
      </c>
      <c r="F168" s="150">
        <f>'прил.5'!D160</f>
        <v>876.5</v>
      </c>
      <c r="G168" s="150">
        <v>0</v>
      </c>
      <c r="H168" s="150">
        <f>'прил.5'!E160</f>
        <v>600</v>
      </c>
      <c r="I168" s="150">
        <v>0</v>
      </c>
    </row>
    <row r="169" spans="1:9" ht="31.5" hidden="1">
      <c r="A169" s="12" t="s">
        <v>296</v>
      </c>
      <c r="B169" s="10" t="s">
        <v>64</v>
      </c>
      <c r="C169" s="10" t="s">
        <v>50</v>
      </c>
      <c r="D169" s="10" t="s">
        <v>310</v>
      </c>
      <c r="E169" s="10" t="s">
        <v>295</v>
      </c>
      <c r="F169" s="150">
        <f>'прил.5'!D161</f>
        <v>0</v>
      </c>
      <c r="G169" s="150"/>
      <c r="H169" s="150">
        <f>'прил.5'!E161</f>
        <v>0</v>
      </c>
      <c r="I169" s="150"/>
    </row>
    <row r="170" spans="1:9" ht="15.75">
      <c r="A170" s="47" t="s">
        <v>366</v>
      </c>
      <c r="B170" s="39" t="s">
        <v>93</v>
      </c>
      <c r="C170" s="39"/>
      <c r="D170" s="39"/>
      <c r="E170" s="39"/>
      <c r="F170" s="147">
        <f aca="true" t="shared" si="10" ref="F170:I172">F171</f>
        <v>288</v>
      </c>
      <c r="G170" s="147">
        <f t="shared" si="10"/>
        <v>0</v>
      </c>
      <c r="H170" s="147">
        <f t="shared" si="10"/>
        <v>288</v>
      </c>
      <c r="I170" s="147">
        <f t="shared" si="10"/>
        <v>0</v>
      </c>
    </row>
    <row r="171" spans="1:9" ht="15.75">
      <c r="A171" s="46" t="s">
        <v>367</v>
      </c>
      <c r="B171" s="36" t="s">
        <v>93</v>
      </c>
      <c r="C171" s="36" t="s">
        <v>50</v>
      </c>
      <c r="D171" s="36"/>
      <c r="E171" s="36"/>
      <c r="F171" s="148">
        <f t="shared" si="10"/>
        <v>288</v>
      </c>
      <c r="G171" s="148">
        <f t="shared" si="10"/>
        <v>0</v>
      </c>
      <c r="H171" s="148">
        <f t="shared" si="10"/>
        <v>288</v>
      </c>
      <c r="I171" s="148">
        <f t="shared" si="10"/>
        <v>0</v>
      </c>
    </row>
    <row r="172" spans="1:9" ht="31.5">
      <c r="A172" s="37" t="s">
        <v>368</v>
      </c>
      <c r="B172" s="15" t="s">
        <v>93</v>
      </c>
      <c r="C172" s="15" t="s">
        <v>50</v>
      </c>
      <c r="D172" s="15" t="s">
        <v>429</v>
      </c>
      <c r="E172" s="15"/>
      <c r="F172" s="149">
        <f t="shared" si="10"/>
        <v>288</v>
      </c>
      <c r="G172" s="149">
        <f t="shared" si="10"/>
        <v>0</v>
      </c>
      <c r="H172" s="149">
        <f t="shared" si="10"/>
        <v>288</v>
      </c>
      <c r="I172" s="149">
        <f t="shared" si="10"/>
        <v>0</v>
      </c>
    </row>
    <row r="173" spans="1:9" ht="15.75">
      <c r="A173" s="37" t="s">
        <v>369</v>
      </c>
      <c r="B173" s="15" t="s">
        <v>93</v>
      </c>
      <c r="C173" s="15" t="s">
        <v>50</v>
      </c>
      <c r="D173" s="15" t="s">
        <v>458</v>
      </c>
      <c r="E173" s="15"/>
      <c r="F173" s="149">
        <f>F174</f>
        <v>288</v>
      </c>
      <c r="G173" s="149">
        <v>0</v>
      </c>
      <c r="H173" s="149">
        <f>H174</f>
        <v>288</v>
      </c>
      <c r="I173" s="149">
        <v>0</v>
      </c>
    </row>
    <row r="174" spans="1:9" ht="47.25">
      <c r="A174" s="12" t="s">
        <v>370</v>
      </c>
      <c r="B174" s="10" t="s">
        <v>93</v>
      </c>
      <c r="C174" s="10" t="s">
        <v>50</v>
      </c>
      <c r="D174" s="10" t="s">
        <v>458</v>
      </c>
      <c r="E174" s="10" t="s">
        <v>371</v>
      </c>
      <c r="F174" s="150">
        <f>'прил.5'!D166</f>
        <v>288</v>
      </c>
      <c r="G174" s="150">
        <v>0</v>
      </c>
      <c r="H174" s="150">
        <f>'прил.5'!E166</f>
        <v>288</v>
      </c>
      <c r="I174" s="150">
        <v>0</v>
      </c>
    </row>
    <row r="175" spans="1:9" ht="15.75">
      <c r="A175" s="47" t="s">
        <v>47</v>
      </c>
      <c r="B175" s="39" t="s">
        <v>81</v>
      </c>
      <c r="C175" s="39"/>
      <c r="D175" s="39"/>
      <c r="E175" s="39"/>
      <c r="F175" s="147">
        <f aca="true" t="shared" si="11" ref="F175:I177">F176</f>
        <v>10</v>
      </c>
      <c r="G175" s="147">
        <f t="shared" si="11"/>
        <v>0</v>
      </c>
      <c r="H175" s="147">
        <f t="shared" si="11"/>
        <v>10</v>
      </c>
      <c r="I175" s="147">
        <f t="shared" si="11"/>
        <v>0</v>
      </c>
    </row>
    <row r="176" spans="1:9" ht="15.75">
      <c r="A176" s="46" t="s">
        <v>98</v>
      </c>
      <c r="B176" s="36" t="s">
        <v>81</v>
      </c>
      <c r="C176" s="36" t="s">
        <v>50</v>
      </c>
      <c r="D176" s="36"/>
      <c r="E176" s="36"/>
      <c r="F176" s="148">
        <f t="shared" si="11"/>
        <v>10</v>
      </c>
      <c r="G176" s="148">
        <f t="shared" si="11"/>
        <v>0</v>
      </c>
      <c r="H176" s="148">
        <f t="shared" si="11"/>
        <v>10</v>
      </c>
      <c r="I176" s="148">
        <f t="shared" si="11"/>
        <v>0</v>
      </c>
    </row>
    <row r="177" spans="1:9" ht="31.5">
      <c r="A177" s="37" t="s">
        <v>48</v>
      </c>
      <c r="B177" s="15" t="s">
        <v>81</v>
      </c>
      <c r="C177" s="15" t="s">
        <v>50</v>
      </c>
      <c r="D177" s="15" t="s">
        <v>429</v>
      </c>
      <c r="E177" s="15"/>
      <c r="F177" s="149">
        <f t="shared" si="11"/>
        <v>10</v>
      </c>
      <c r="G177" s="149">
        <f t="shared" si="11"/>
        <v>0</v>
      </c>
      <c r="H177" s="149">
        <f t="shared" si="11"/>
        <v>10</v>
      </c>
      <c r="I177" s="149">
        <f t="shared" si="11"/>
        <v>0</v>
      </c>
    </row>
    <row r="178" spans="1:9" ht="31.5">
      <c r="A178" s="37" t="s">
        <v>49</v>
      </c>
      <c r="B178" s="15" t="s">
        <v>81</v>
      </c>
      <c r="C178" s="15" t="s">
        <v>50</v>
      </c>
      <c r="D178" s="15" t="s">
        <v>459</v>
      </c>
      <c r="E178" s="15"/>
      <c r="F178" s="149">
        <f>F179</f>
        <v>10</v>
      </c>
      <c r="G178" s="149">
        <f>G179</f>
        <v>0</v>
      </c>
      <c r="H178" s="149">
        <f>H179</f>
        <v>10</v>
      </c>
      <c r="I178" s="149">
        <f>I179</f>
        <v>0</v>
      </c>
    </row>
    <row r="179" spans="1:9" ht="31.5">
      <c r="A179" s="12" t="s">
        <v>305</v>
      </c>
      <c r="B179" s="10" t="s">
        <v>81</v>
      </c>
      <c r="C179" s="10" t="s">
        <v>50</v>
      </c>
      <c r="D179" s="10" t="s">
        <v>459</v>
      </c>
      <c r="E179" s="10" t="s">
        <v>294</v>
      </c>
      <c r="F179" s="150">
        <f>'прил.5'!D171</f>
        <v>10</v>
      </c>
      <c r="G179" s="150">
        <v>0</v>
      </c>
      <c r="H179" s="150">
        <f>'прил.5'!E171</f>
        <v>10</v>
      </c>
      <c r="I179" s="150">
        <v>0</v>
      </c>
    </row>
    <row r="180" spans="1:9" ht="15.75">
      <c r="A180" s="47" t="s">
        <v>87</v>
      </c>
      <c r="B180" s="39" t="s">
        <v>86</v>
      </c>
      <c r="C180" s="39"/>
      <c r="D180" s="38"/>
      <c r="E180" s="38"/>
      <c r="F180" s="147">
        <f>F181</f>
        <v>70</v>
      </c>
      <c r="G180" s="157"/>
      <c r="H180" s="147">
        <f>H181</f>
        <v>70</v>
      </c>
      <c r="I180" s="157"/>
    </row>
    <row r="181" spans="1:9" ht="31.5">
      <c r="A181" s="46" t="s">
        <v>88</v>
      </c>
      <c r="B181" s="36" t="s">
        <v>86</v>
      </c>
      <c r="C181" s="36" t="s">
        <v>52</v>
      </c>
      <c r="D181" s="15"/>
      <c r="E181" s="15"/>
      <c r="F181" s="148">
        <f>F182</f>
        <v>70</v>
      </c>
      <c r="G181" s="148">
        <f>G182</f>
        <v>0</v>
      </c>
      <c r="H181" s="148">
        <f>H182</f>
        <v>70</v>
      </c>
      <c r="I181" s="148">
        <f>I182</f>
        <v>0</v>
      </c>
    </row>
    <row r="182" spans="1:9" ht="15.75">
      <c r="A182" s="37" t="s">
        <v>87</v>
      </c>
      <c r="B182" s="15" t="s">
        <v>86</v>
      </c>
      <c r="C182" s="15" t="s">
        <v>52</v>
      </c>
      <c r="D182" s="15" t="s">
        <v>429</v>
      </c>
      <c r="E182" s="15"/>
      <c r="F182" s="149">
        <f>F183</f>
        <v>70</v>
      </c>
      <c r="G182" s="149">
        <f>G183</f>
        <v>0</v>
      </c>
      <c r="H182" s="149">
        <f>H183</f>
        <v>70</v>
      </c>
      <c r="I182" s="149">
        <f>I183</f>
        <v>0</v>
      </c>
    </row>
    <row r="183" spans="1:9" ht="15.75">
      <c r="A183" s="37" t="s">
        <v>234</v>
      </c>
      <c r="B183" s="15" t="s">
        <v>86</v>
      </c>
      <c r="C183" s="15" t="s">
        <v>52</v>
      </c>
      <c r="D183" s="15" t="s">
        <v>428</v>
      </c>
      <c r="E183" s="15"/>
      <c r="F183" s="149">
        <f>F184</f>
        <v>70</v>
      </c>
      <c r="G183" s="149">
        <f>G184</f>
        <v>0</v>
      </c>
      <c r="H183" s="149">
        <f>H184</f>
        <v>70</v>
      </c>
      <c r="I183" s="149">
        <f>I184</f>
        <v>0</v>
      </c>
    </row>
    <row r="184" spans="1:9" ht="31.5">
      <c r="A184" s="12" t="s">
        <v>305</v>
      </c>
      <c r="B184" s="10" t="s">
        <v>86</v>
      </c>
      <c r="C184" s="10" t="s">
        <v>52</v>
      </c>
      <c r="D184" s="10" t="s">
        <v>428</v>
      </c>
      <c r="E184" s="10" t="s">
        <v>294</v>
      </c>
      <c r="F184" s="150">
        <f>'прил.5'!D176</f>
        <v>70</v>
      </c>
      <c r="G184" s="150">
        <v>0</v>
      </c>
      <c r="H184" s="150">
        <f>'прил.5'!E176</f>
        <v>70</v>
      </c>
      <c r="I184" s="150">
        <v>0</v>
      </c>
    </row>
    <row r="185" spans="1:9" ht="31.5" hidden="1" outlineLevel="1">
      <c r="A185" s="31" t="s">
        <v>104</v>
      </c>
      <c r="B185" s="21" t="s">
        <v>97</v>
      </c>
      <c r="C185" s="22"/>
      <c r="D185" s="39"/>
      <c r="E185" s="39"/>
      <c r="F185" s="147">
        <f aca="true" t="shared" si="12" ref="F185:I189">F186</f>
        <v>0</v>
      </c>
      <c r="G185" s="147">
        <f t="shared" si="12"/>
        <v>0</v>
      </c>
      <c r="H185" s="147">
        <f t="shared" si="12"/>
        <v>0</v>
      </c>
      <c r="I185" s="147">
        <f t="shared" si="12"/>
        <v>0</v>
      </c>
    </row>
    <row r="186" spans="1:9" ht="31.5" hidden="1" outlineLevel="1">
      <c r="A186" s="33" t="s">
        <v>105</v>
      </c>
      <c r="B186" s="27" t="s">
        <v>97</v>
      </c>
      <c r="C186" s="27" t="s">
        <v>50</v>
      </c>
      <c r="D186" s="36"/>
      <c r="E186" s="36"/>
      <c r="F186" s="148">
        <f>F188</f>
        <v>0</v>
      </c>
      <c r="G186" s="148">
        <f>G188</f>
        <v>0</v>
      </c>
      <c r="H186" s="148">
        <f>H188</f>
        <v>0</v>
      </c>
      <c r="I186" s="148">
        <f>I188</f>
        <v>0</v>
      </c>
    </row>
    <row r="187" spans="1:9" ht="15.75" hidden="1" outlineLevel="1">
      <c r="A187" s="25" t="s">
        <v>108</v>
      </c>
      <c r="B187" s="17" t="s">
        <v>97</v>
      </c>
      <c r="C187" s="17" t="s">
        <v>50</v>
      </c>
      <c r="D187" s="15" t="s">
        <v>109</v>
      </c>
      <c r="E187" s="36"/>
      <c r="F187" s="149">
        <f t="shared" si="12"/>
        <v>0</v>
      </c>
      <c r="G187" s="148"/>
      <c r="H187" s="149">
        <f t="shared" si="12"/>
        <v>0</v>
      </c>
      <c r="I187" s="148"/>
    </row>
    <row r="188" spans="1:9" ht="15.75" hidden="1" outlineLevel="1">
      <c r="A188" s="25" t="s">
        <v>106</v>
      </c>
      <c r="B188" s="17" t="s">
        <v>97</v>
      </c>
      <c r="C188" s="17" t="s">
        <v>50</v>
      </c>
      <c r="D188" s="15" t="s">
        <v>110</v>
      </c>
      <c r="E188" s="15"/>
      <c r="F188" s="149">
        <f t="shared" si="12"/>
        <v>0</v>
      </c>
      <c r="G188" s="149">
        <f t="shared" si="12"/>
        <v>0</v>
      </c>
      <c r="H188" s="149">
        <f t="shared" si="12"/>
        <v>0</v>
      </c>
      <c r="I188" s="149">
        <f t="shared" si="12"/>
        <v>0</v>
      </c>
    </row>
    <row r="189" spans="1:9" ht="31.5" hidden="1" outlineLevel="1">
      <c r="A189" s="25" t="s">
        <v>107</v>
      </c>
      <c r="B189" s="17" t="s">
        <v>97</v>
      </c>
      <c r="C189" s="17" t="s">
        <v>50</v>
      </c>
      <c r="D189" s="15" t="s">
        <v>110</v>
      </c>
      <c r="E189" s="15"/>
      <c r="F189" s="149">
        <f t="shared" si="12"/>
        <v>0</v>
      </c>
      <c r="G189" s="149">
        <f t="shared" si="12"/>
        <v>0</v>
      </c>
      <c r="H189" s="149">
        <f t="shared" si="12"/>
        <v>0</v>
      </c>
      <c r="I189" s="149">
        <f t="shared" si="12"/>
        <v>0</v>
      </c>
    </row>
    <row r="190" spans="1:9" ht="15.75" hidden="1" outlineLevel="1">
      <c r="A190" s="4" t="s">
        <v>306</v>
      </c>
      <c r="B190" s="11" t="s">
        <v>97</v>
      </c>
      <c r="C190" s="11" t="s">
        <v>50</v>
      </c>
      <c r="D190" s="10" t="s">
        <v>110</v>
      </c>
      <c r="E190" s="10" t="s">
        <v>307</v>
      </c>
      <c r="F190" s="150">
        <f>'прил.5'!D182</f>
        <v>0</v>
      </c>
      <c r="G190" s="150"/>
      <c r="H190" s="150">
        <f>'прил.5'!E182</f>
        <v>0</v>
      </c>
      <c r="I190" s="150"/>
    </row>
    <row r="191" spans="2:7" ht="12.75" collapsed="1">
      <c r="B191" s="1"/>
      <c r="C191" s="1"/>
      <c r="E191" s="1"/>
      <c r="F191" s="140"/>
      <c r="G191" s="141"/>
    </row>
    <row r="192" spans="2:7" ht="12.75">
      <c r="B192" s="1"/>
      <c r="C192" s="1"/>
      <c r="E192" s="1"/>
      <c r="F192" s="140"/>
      <c r="G192" s="141"/>
    </row>
    <row r="193" spans="2:7" ht="12.75">
      <c r="B193" s="1"/>
      <c r="C193" s="1"/>
      <c r="E193" s="1"/>
      <c r="F193" s="140"/>
      <c r="G193" s="141"/>
    </row>
    <row r="194" spans="2:7" ht="12.75">
      <c r="B194" s="1"/>
      <c r="C194" s="1"/>
      <c r="E194" s="1"/>
      <c r="F194" s="140"/>
      <c r="G194" s="141"/>
    </row>
    <row r="195" spans="2:7" ht="12.75">
      <c r="B195" s="1"/>
      <c r="C195" s="1"/>
      <c r="E195" s="1"/>
      <c r="F195" s="140"/>
      <c r="G195" s="141"/>
    </row>
    <row r="196" spans="2:7" ht="12.75">
      <c r="B196" s="1"/>
      <c r="C196" s="1"/>
      <c r="E196" s="1"/>
      <c r="F196" s="140"/>
      <c r="G196" s="141"/>
    </row>
    <row r="197" spans="2:7" ht="12.75">
      <c r="B197" s="1"/>
      <c r="C197" s="1"/>
      <c r="E197" s="1"/>
      <c r="F197" s="140"/>
      <c r="G197" s="141"/>
    </row>
    <row r="198" spans="2:7" ht="12.75">
      <c r="B198" s="1"/>
      <c r="C198" s="1"/>
      <c r="E198" s="1"/>
      <c r="F198" s="140"/>
      <c r="G198" s="141"/>
    </row>
    <row r="199" spans="2:7" ht="12.75">
      <c r="B199" s="1"/>
      <c r="C199" s="1"/>
      <c r="E199" s="1"/>
      <c r="F199" s="140"/>
      <c r="G199" s="141"/>
    </row>
    <row r="200" spans="2:7" ht="12.75">
      <c r="B200" s="1"/>
      <c r="C200" s="1"/>
      <c r="E200" s="1"/>
      <c r="F200" s="140"/>
      <c r="G200" s="141"/>
    </row>
    <row r="201" spans="2:7" ht="12.75">
      <c r="B201" s="1"/>
      <c r="C201" s="1"/>
      <c r="E201" s="1"/>
      <c r="F201" s="140"/>
      <c r="G201" s="141"/>
    </row>
    <row r="202" spans="2:7" ht="12.75">
      <c r="B202" s="1"/>
      <c r="C202" s="1"/>
      <c r="E202" s="1"/>
      <c r="F202" s="140"/>
      <c r="G202" s="141"/>
    </row>
    <row r="203" spans="2:7" ht="12.75">
      <c r="B203" s="1"/>
      <c r="C203" s="1"/>
      <c r="E203" s="1"/>
      <c r="F203" s="140"/>
      <c r="G203" s="141"/>
    </row>
    <row r="204" spans="2:7" ht="12.75">
      <c r="B204" s="1"/>
      <c r="C204" s="1"/>
      <c r="E204" s="1"/>
      <c r="F204" s="140"/>
      <c r="G204" s="141"/>
    </row>
    <row r="205" spans="2:7" ht="12.75">
      <c r="B205" s="1"/>
      <c r="C205" s="1"/>
      <c r="E205" s="1"/>
      <c r="F205" s="140"/>
      <c r="G205" s="141"/>
    </row>
    <row r="206" spans="2:7" ht="12.75">
      <c r="B206" s="1"/>
      <c r="C206" s="1"/>
      <c r="E206" s="1"/>
      <c r="F206" s="140"/>
      <c r="G206" s="141"/>
    </row>
    <row r="207" spans="2:7" ht="12.75">
      <c r="B207" s="1"/>
      <c r="C207" s="1"/>
      <c r="E207" s="1"/>
      <c r="F207" s="140"/>
      <c r="G207" s="141"/>
    </row>
    <row r="208" spans="2:7" ht="12.75">
      <c r="B208" s="1"/>
      <c r="C208" s="1"/>
      <c r="E208" s="1"/>
      <c r="F208" s="140"/>
      <c r="G208" s="141"/>
    </row>
    <row r="209" spans="2:7" ht="12.75">
      <c r="B209" s="1"/>
      <c r="C209" s="1"/>
      <c r="E209" s="1"/>
      <c r="F209" s="140"/>
      <c r="G209" s="141"/>
    </row>
    <row r="210" spans="2:7" ht="12.75">
      <c r="B210" s="1"/>
      <c r="C210" s="1"/>
      <c r="E210" s="1"/>
      <c r="F210" s="140"/>
      <c r="G210" s="141"/>
    </row>
    <row r="211" spans="2:7" ht="12.75">
      <c r="B211" s="1"/>
      <c r="C211" s="1"/>
      <c r="E211" s="1"/>
      <c r="F211" s="140"/>
      <c r="G211" s="141"/>
    </row>
    <row r="212" spans="2:7" ht="12.75">
      <c r="B212" s="1"/>
      <c r="C212" s="1"/>
      <c r="E212" s="1"/>
      <c r="F212" s="140"/>
      <c r="G212" s="141"/>
    </row>
    <row r="213" spans="2:7" ht="12.75">
      <c r="B213" s="1"/>
      <c r="C213" s="1"/>
      <c r="E213" s="1"/>
      <c r="F213" s="140"/>
      <c r="G213" s="141"/>
    </row>
    <row r="214" spans="2:7" ht="12.75">
      <c r="B214" s="1"/>
      <c r="C214" s="1"/>
      <c r="E214" s="1"/>
      <c r="F214" s="140"/>
      <c r="G214" s="141"/>
    </row>
    <row r="215" spans="2:7" ht="12.75">
      <c r="B215" s="1"/>
      <c r="C215" s="1"/>
      <c r="E215" s="1"/>
      <c r="F215" s="140"/>
      <c r="G215" s="141"/>
    </row>
    <row r="216" spans="2:7" ht="12.75">
      <c r="B216" s="1"/>
      <c r="C216" s="1"/>
      <c r="E216" s="1"/>
      <c r="F216" s="140"/>
      <c r="G216" s="141"/>
    </row>
    <row r="217" spans="2:7" ht="12.75">
      <c r="B217" s="1"/>
      <c r="C217" s="1"/>
      <c r="E217" s="1"/>
      <c r="F217" s="140"/>
      <c r="G217" s="141"/>
    </row>
    <row r="218" spans="2:7" ht="12.75">
      <c r="B218" s="1"/>
      <c r="C218" s="1"/>
      <c r="E218" s="1"/>
      <c r="F218" s="140"/>
      <c r="G218" s="141"/>
    </row>
    <row r="219" spans="2:7" ht="12.75">
      <c r="B219" s="1"/>
      <c r="C219" s="1"/>
      <c r="E219" s="1"/>
      <c r="F219" s="140"/>
      <c r="G219" s="141"/>
    </row>
    <row r="220" spans="2:7" ht="12.75">
      <c r="B220" s="1"/>
      <c r="C220" s="1"/>
      <c r="E220" s="1"/>
      <c r="F220" s="140"/>
      <c r="G220" s="141"/>
    </row>
    <row r="221" spans="2:7" ht="12.75">
      <c r="B221" s="1"/>
      <c r="C221" s="1"/>
      <c r="E221" s="1"/>
      <c r="F221" s="140"/>
      <c r="G221" s="141"/>
    </row>
    <row r="222" spans="2:7" ht="12.75">
      <c r="B222" s="1"/>
      <c r="C222" s="1"/>
      <c r="E222" s="1"/>
      <c r="F222" s="140"/>
      <c r="G222" s="141"/>
    </row>
    <row r="223" spans="2:7" ht="12.75">
      <c r="B223" s="1"/>
      <c r="C223" s="1"/>
      <c r="E223" s="1"/>
      <c r="F223" s="140"/>
      <c r="G223" s="141"/>
    </row>
    <row r="224" spans="2:7" ht="12.75">
      <c r="B224" s="1"/>
      <c r="C224" s="1"/>
      <c r="E224" s="1"/>
      <c r="F224" s="140"/>
      <c r="G224" s="141"/>
    </row>
    <row r="225" spans="2:7" ht="12.75">
      <c r="B225" s="1"/>
      <c r="C225" s="1"/>
      <c r="E225" s="1"/>
      <c r="F225" s="140"/>
      <c r="G225" s="141"/>
    </row>
    <row r="226" spans="2:7" ht="12.75">
      <c r="B226" s="1"/>
      <c r="C226" s="1"/>
      <c r="E226" s="1"/>
      <c r="F226" s="140"/>
      <c r="G226" s="141"/>
    </row>
    <row r="227" spans="2:7" ht="12.75">
      <c r="B227" s="1"/>
      <c r="C227" s="1"/>
      <c r="E227" s="1"/>
      <c r="F227" s="140"/>
      <c r="G227" s="141"/>
    </row>
    <row r="228" spans="2:7" ht="12.75">
      <c r="B228" s="1"/>
      <c r="C228" s="1"/>
      <c r="E228" s="1"/>
      <c r="F228" s="140"/>
      <c r="G228" s="141"/>
    </row>
    <row r="229" spans="2:7" ht="12.75">
      <c r="B229" s="1"/>
      <c r="C229" s="1"/>
      <c r="E229" s="1"/>
      <c r="F229" s="140"/>
      <c r="G229" s="141"/>
    </row>
    <row r="230" spans="2:7" ht="12.75">
      <c r="B230" s="1"/>
      <c r="C230" s="1"/>
      <c r="E230" s="1"/>
      <c r="F230" s="140"/>
      <c r="G230" s="141"/>
    </row>
    <row r="231" spans="2:7" ht="12.75">
      <c r="B231" s="1"/>
      <c r="C231" s="1"/>
      <c r="E231" s="1"/>
      <c r="F231" s="140"/>
      <c r="G231" s="141"/>
    </row>
    <row r="232" spans="2:7" ht="12.75">
      <c r="B232" s="1"/>
      <c r="C232" s="1"/>
      <c r="E232" s="1"/>
      <c r="F232" s="140"/>
      <c r="G232" s="141"/>
    </row>
    <row r="233" spans="2:7" ht="12.75">
      <c r="B233" s="1"/>
      <c r="C233" s="1"/>
      <c r="E233" s="1"/>
      <c r="F233" s="140"/>
      <c r="G233" s="141"/>
    </row>
    <row r="234" spans="2:7" ht="12.75">
      <c r="B234" s="1"/>
      <c r="C234" s="1"/>
      <c r="E234" s="1"/>
      <c r="F234" s="140"/>
      <c r="G234" s="141"/>
    </row>
    <row r="235" spans="2:7" ht="12.75">
      <c r="B235" s="1"/>
      <c r="C235" s="1"/>
      <c r="E235" s="1"/>
      <c r="F235" s="140"/>
      <c r="G235" s="141"/>
    </row>
    <row r="236" spans="2:7" ht="12.75">
      <c r="B236" s="1"/>
      <c r="C236" s="1"/>
      <c r="E236" s="1"/>
      <c r="F236" s="140"/>
      <c r="G236" s="141"/>
    </row>
    <row r="237" spans="2:7" ht="12.75">
      <c r="B237" s="1"/>
      <c r="C237" s="1"/>
      <c r="E237" s="1"/>
      <c r="F237" s="140"/>
      <c r="G237" s="141"/>
    </row>
    <row r="238" spans="2:7" ht="12.75">
      <c r="B238" s="1"/>
      <c r="C238" s="1"/>
      <c r="E238" s="1"/>
      <c r="F238" s="140"/>
      <c r="G238" s="141"/>
    </row>
    <row r="239" spans="2:7" ht="12.75">
      <c r="B239" s="1"/>
      <c r="C239" s="1"/>
      <c r="E239" s="1"/>
      <c r="F239" s="140"/>
      <c r="G239" s="141"/>
    </row>
    <row r="240" spans="2:7" ht="12.75">
      <c r="B240" s="1"/>
      <c r="C240" s="1"/>
      <c r="E240" s="1"/>
      <c r="F240" s="140"/>
      <c r="G240" s="141"/>
    </row>
    <row r="241" spans="2:7" ht="12.75">
      <c r="B241" s="1"/>
      <c r="C241" s="1"/>
      <c r="E241" s="1"/>
      <c r="F241" s="140"/>
      <c r="G241" s="141"/>
    </row>
    <row r="242" spans="2:7" ht="12.75">
      <c r="B242" s="1"/>
      <c r="C242" s="1"/>
      <c r="E242" s="1"/>
      <c r="F242" s="140"/>
      <c r="G242" s="141"/>
    </row>
  </sheetData>
  <sheetProtection/>
  <mergeCells count="6">
    <mergeCell ref="F3:H3"/>
    <mergeCell ref="A9:H9"/>
    <mergeCell ref="A5:H5"/>
    <mergeCell ref="A6:H6"/>
    <mergeCell ref="A7:H7"/>
    <mergeCell ref="A8:H8"/>
  </mergeCells>
  <printOptions/>
  <pageMargins left="0.75" right="0.29" top="0.5" bottom="0.5" header="0.5" footer="0.5"/>
  <pageSetup fitToHeight="3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="60" zoomScalePageLayoutView="0" workbookViewId="0" topLeftCell="A1">
      <selection activeCell="D20" sqref="D20"/>
    </sheetView>
  </sheetViews>
  <sheetFormatPr defaultColWidth="9.140625" defaultRowHeight="12.75"/>
  <cols>
    <col min="1" max="1" width="58.8515625" style="1" customWidth="1"/>
    <col min="2" max="2" width="10.421875" style="1" customWidth="1"/>
    <col min="3" max="3" width="17.00390625" style="1" customWidth="1"/>
    <col min="4" max="4" width="17.8515625" style="1" customWidth="1"/>
    <col min="5" max="5" width="19.00390625" style="1" customWidth="1"/>
    <col min="6" max="16384" width="9.140625" style="1" customWidth="1"/>
  </cols>
  <sheetData>
    <row r="1" ht="15.75">
      <c r="D1" s="2"/>
    </row>
    <row r="2" spans="1:5" ht="15.75">
      <c r="A2" s="2"/>
      <c r="B2" s="2"/>
      <c r="C2" s="2"/>
      <c r="D2" s="2" t="s">
        <v>274</v>
      </c>
      <c r="E2" s="2"/>
    </row>
    <row r="3" spans="1:5" ht="15.75">
      <c r="A3" s="2"/>
      <c r="B3" s="2"/>
      <c r="C3" s="2"/>
      <c r="D3" s="2" t="s">
        <v>67</v>
      </c>
      <c r="E3" s="2"/>
    </row>
    <row r="4" spans="1:5" ht="15.75">
      <c r="A4" s="2"/>
      <c r="B4" s="2"/>
      <c r="C4" s="2"/>
      <c r="D4" s="101" t="str">
        <f>доходы!C3</f>
        <v>от 17.11.2014 г. №  </v>
      </c>
      <c r="E4" s="2"/>
    </row>
    <row r="5" spans="1:5" ht="15.75">
      <c r="A5" s="2"/>
      <c r="B5" s="2"/>
      <c r="C5" s="2"/>
      <c r="D5" s="2"/>
      <c r="E5" s="2"/>
    </row>
    <row r="6" spans="1:5" ht="15.75">
      <c r="A6" s="188" t="s">
        <v>75</v>
      </c>
      <c r="B6" s="188"/>
      <c r="C6" s="188"/>
      <c r="D6" s="188"/>
      <c r="E6" s="188"/>
    </row>
    <row r="7" spans="1:5" ht="15.75">
      <c r="A7" s="188" t="s">
        <v>467</v>
      </c>
      <c r="B7" s="188"/>
      <c r="C7" s="188"/>
      <c r="D7" s="188"/>
      <c r="E7" s="188"/>
    </row>
    <row r="8" spans="1:5" ht="15.75">
      <c r="A8" s="188" t="s">
        <v>76</v>
      </c>
      <c r="B8" s="188"/>
      <c r="C8" s="188"/>
      <c r="D8" s="188"/>
      <c r="E8" s="188"/>
    </row>
    <row r="9" spans="1:5" ht="15.75">
      <c r="A9" s="2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spans="1:5" ht="15.75">
      <c r="A11" s="2"/>
      <c r="B11" s="2"/>
      <c r="C11" s="2"/>
      <c r="D11" s="2"/>
      <c r="E11" s="2"/>
    </row>
    <row r="12" spans="1:5" ht="19.5" customHeight="1">
      <c r="A12" s="224" t="s">
        <v>77</v>
      </c>
      <c r="B12" s="224" t="s">
        <v>102</v>
      </c>
      <c r="C12" s="226" t="s">
        <v>78</v>
      </c>
      <c r="D12" s="227"/>
      <c r="E12" s="228"/>
    </row>
    <row r="13" spans="1:5" ht="18.75" customHeight="1">
      <c r="A13" s="225"/>
      <c r="B13" s="229"/>
      <c r="C13" s="32" t="s">
        <v>334</v>
      </c>
      <c r="D13" s="32" t="s">
        <v>395</v>
      </c>
      <c r="E13" s="32" t="s">
        <v>419</v>
      </c>
    </row>
    <row r="14" spans="1:5" ht="18.75" customHeight="1">
      <c r="A14" s="65" t="s">
        <v>100</v>
      </c>
      <c r="B14" s="60"/>
      <c r="C14" s="59">
        <f>C15-C16</f>
        <v>0</v>
      </c>
      <c r="D14" s="59">
        <f>D15-D16</f>
        <v>0</v>
      </c>
      <c r="E14" s="59">
        <f>E15-E16</f>
        <v>0</v>
      </c>
    </row>
    <row r="15" spans="1:5" ht="18.75" customHeight="1">
      <c r="A15" s="57" t="s">
        <v>99</v>
      </c>
      <c r="B15" s="61">
        <v>710</v>
      </c>
      <c r="C15" s="59"/>
      <c r="D15" s="59"/>
      <c r="E15" s="59"/>
    </row>
    <row r="16" spans="1:5" ht="29.25" customHeight="1">
      <c r="A16" s="58" t="s">
        <v>101</v>
      </c>
      <c r="B16" s="62">
        <v>810</v>
      </c>
      <c r="C16" s="59">
        <v>0</v>
      </c>
      <c r="D16" s="59"/>
      <c r="E16" s="59"/>
    </row>
    <row r="17" spans="1:5" ht="29.25" customHeight="1">
      <c r="A17" s="64" t="s">
        <v>103</v>
      </c>
      <c r="B17" s="62"/>
      <c r="C17" s="68">
        <f>C18-C19</f>
        <v>0</v>
      </c>
      <c r="D17" s="68">
        <f>D18-D19</f>
        <v>0</v>
      </c>
      <c r="E17" s="68">
        <f>E18-E19</f>
        <v>0</v>
      </c>
    </row>
    <row r="18" spans="1:5" ht="31.5">
      <c r="A18" s="7" t="s">
        <v>73</v>
      </c>
      <c r="B18" s="63">
        <v>510</v>
      </c>
      <c r="C18" s="56"/>
      <c r="D18" s="56">
        <v>0</v>
      </c>
      <c r="E18" s="56">
        <v>0</v>
      </c>
    </row>
    <row r="19" spans="1:5" ht="31.5">
      <c r="A19" s="7" t="s">
        <v>74</v>
      </c>
      <c r="B19" s="63">
        <v>610</v>
      </c>
      <c r="C19" s="56">
        <v>0</v>
      </c>
      <c r="D19" s="56">
        <v>0</v>
      </c>
      <c r="E19" s="56">
        <v>0</v>
      </c>
    </row>
    <row r="20" spans="1:5" ht="31.5">
      <c r="A20" s="66" t="s">
        <v>79</v>
      </c>
      <c r="B20" s="67"/>
      <c r="C20" s="68">
        <f>C18+C19+C15+C16</f>
        <v>0</v>
      </c>
      <c r="D20" s="69">
        <f>D18+D19</f>
        <v>0</v>
      </c>
      <c r="E20" s="69">
        <f>E18+E19</f>
        <v>0</v>
      </c>
    </row>
  </sheetData>
  <sheetProtection/>
  <mergeCells count="6">
    <mergeCell ref="A6:E6"/>
    <mergeCell ref="A7:E7"/>
    <mergeCell ref="A8:E8"/>
    <mergeCell ref="A12:A13"/>
    <mergeCell ref="C12:E12"/>
    <mergeCell ref="B12:B13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2013-11-26T10:44:53Z</cp:lastPrinted>
  <dcterms:created xsi:type="dcterms:W3CDTF">2008-01-21T13:52:13Z</dcterms:created>
  <dcterms:modified xsi:type="dcterms:W3CDTF">2014-11-12T10:10:47Z</dcterms:modified>
  <cp:category/>
  <cp:version/>
  <cp:contentType/>
  <cp:contentStatus/>
</cp:coreProperties>
</file>