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2" windowWidth="12120" windowHeight="8760" activeTab="1"/>
  </bookViews>
  <sheets>
    <sheet name="Функцион2017" sheetId="1" r:id="rId1"/>
    <sheet name="Вед2017" sheetId="2" r:id="rId2"/>
    <sheet name="Лист1" sheetId="3" r:id="rId3"/>
  </sheets>
  <definedNames>
    <definedName name="Z_0ACD4CF0_131D_4AF9_8EA8_EB7D45CA4E62_.wvu.FilterData" localSheetId="1" hidden="1">'Вед2017'!$A$10:$G$188</definedName>
    <definedName name="Z_0ACD4CF0_131D_4AF9_8EA8_EB7D45CA4E62_.wvu.Rows" localSheetId="1" hidden="1">'Вед2017'!#REF!,'Вед2017'!#REF!</definedName>
    <definedName name="Z_0ACD4CF0_131D_4AF9_8EA8_EB7D45CA4E62_.wvu.Rows" localSheetId="0" hidden="1">'Функцион2017'!#REF!,'Функцион2017'!#REF!,'Функцион2017'!#REF!,'Функцион2017'!#REF!</definedName>
    <definedName name="Z_0E3B6476_041A_4C81_86F3_77105ACFABFF_.wvu.FilterData" localSheetId="1" hidden="1">'Вед2017'!$A$10:$G$188</definedName>
    <definedName name="Z_0FBBC42C_2EE2_4818_A608_26471E234100_.wvu.FilterData" localSheetId="1" hidden="1">'Вед2017'!$A$10:$G$188</definedName>
    <definedName name="Z_0FBBC42C_2EE2_4818_A608_26471E234100_.wvu.Rows" localSheetId="0" hidden="1">'Функцион2017'!#REF!,'Функцион2017'!#REF!,'Функцион2017'!#REF!,'Функцион2017'!#REF!</definedName>
    <definedName name="Z_20C0E8E3_3EF4_465E_97E0_C7C6F948BFE1_.wvu.FilterData" localSheetId="1" hidden="1">'Вед2017'!$A$10:$G$188</definedName>
    <definedName name="Z_253C72F5_67E4_4ADD_9DF0_B2E4EA188CBE_.wvu.FilterData" localSheetId="1" hidden="1">'Вед2017'!$A$10:$G$188</definedName>
    <definedName name="Z_29832ADE_E753_4B19_A9AD_744B0F1D561C_.wvu.FilterData" localSheetId="1" hidden="1">'Вед2017'!$A$10:$G$188</definedName>
    <definedName name="Z_29832ADE_E753_4B19_A9AD_744B0F1D561C_.wvu.Rows" localSheetId="0" hidden="1">'Функцион2017'!#REF!,'Функцион2017'!#REF!,'Функцион2017'!#REF!,'Функцион2017'!#REF!</definedName>
    <definedName name="Z_2A06B939_39D8_497C_A2E3_EE3A6EB9FB72_.wvu.FilterData" localSheetId="1" hidden="1">'Вед2017'!$A$10:$G$188</definedName>
    <definedName name="Z_36478EFE_DDFF_4CC3_A0EE_AB3E13284FF8_.wvu.FilterData" localSheetId="1" hidden="1">'Вед2017'!$A$10:$G$188</definedName>
    <definedName name="Z_36478EFE_DDFF_4CC3_A0EE_AB3E13284FF8_.wvu.Rows" localSheetId="0" hidden="1">'Функцион2017'!#REF!,'Функцион2017'!#REF!,'Функцион2017'!#REF!,'Функцион2017'!#REF!</definedName>
    <definedName name="Z_37E59057_FA9A_4499_A67F_A3B4FE9F3836_.wvu.FilterData" localSheetId="1" hidden="1">'Вед2017'!$A$10:$G$188</definedName>
    <definedName name="Z_4AFE580B_5859_43EA_97A2_5651E4714E35_.wvu.FilterData" localSheetId="1" hidden="1">'Вед2017'!$A$10:$G$188</definedName>
    <definedName name="Z_4B9B207B_6CB3_41F8_8337_9F000A41BEAC_.wvu.FilterData" localSheetId="1" hidden="1">'Вед2017'!$A$10:$G$188</definedName>
    <definedName name="Z_4F39DA5C_9059_406E_9F89_B6E20F660542_.wvu.FilterData" localSheetId="1" hidden="1">'Вед2017'!$A$10:$G$188</definedName>
    <definedName name="Z_4F39DA5C_9059_406E_9F89_B6E20F660542_.wvu.PrintArea" localSheetId="1" hidden="1">'Вед2017'!$A$1:$H$184</definedName>
    <definedName name="Z_57844251_B758_4481_8918_10B3DC9EDEC9_.wvu.FilterData" localSheetId="1" hidden="1">'Вед2017'!$A$10:$G$188</definedName>
    <definedName name="Z_57844251_B758_4481_8918_10B3DC9EDEC9_.wvu.Rows" localSheetId="0" hidden="1">'Функцион2017'!#REF!,'Функцион2017'!#REF!,'Функцион2017'!#REF!,'Функцион2017'!#REF!</definedName>
    <definedName name="Z_5BC0DEB3_F40D_4CCB_9770_2E633770B70C_.wvu.FilterData" localSheetId="1" hidden="1">'Вед2017'!$A$10:$G$188</definedName>
    <definedName name="Z_6646D18D_37BA_4A1B_B8A1_44C68A7B234E_.wvu.FilterData" localSheetId="1" hidden="1">'Вед2017'!$A$10:$G$188</definedName>
    <definedName name="Z_6F978F07_3FDE_4D78_94FF_160F89901F78_.wvu.FilterData" localSheetId="1" hidden="1">'Вед2017'!$A$10:$G$188</definedName>
    <definedName name="Z_793FBDCA_A6AE_4CF9_926F_BDEC02BF5A77_.wvu.FilterData" localSheetId="1" hidden="1">'Вед2017'!$A$10:$G$188</definedName>
    <definedName name="Z_793FBDCA_A6AE_4CF9_926F_BDEC02BF5A77_.wvu.PrintArea" localSheetId="1" hidden="1">'Вед2017'!$A$1:$H$184</definedName>
    <definedName name="Z_7E336887_6101_4DFD_8AF4_393AC06F9DB0_.wvu.FilterData" localSheetId="1" hidden="1">'Вед2017'!$A$10:$G$188</definedName>
    <definedName name="Z_904EEE15_F689_401B_A578_41B4FD2E001F_.wvu.FilterData" localSheetId="1" hidden="1">'Вед2017'!$A$10:$G$188</definedName>
    <definedName name="Z_92CDF3B4_C714_4C4F_B6E7_8E2145A85B5B_.wvu.FilterData" localSheetId="1" hidden="1">'Вед2017'!$A$10:$G$188</definedName>
    <definedName name="Z_9A449F28_629C_4C81_BBAC_5D024334F61E_.wvu.FilterData" localSheetId="1" hidden="1">'Вед2017'!$A$10:$G$188</definedName>
    <definedName name="Z_AD026BBE_A63D_429C_82A2_555458D3BE3D_.wvu.FilterData" localSheetId="1" hidden="1">'Вед2017'!$A$10:$G$188</definedName>
    <definedName name="Z_C9E7C3F5_D873_4B13_B6C1_5028AF66D368_.wvu.FilterData" localSheetId="1" hidden="1">'Вед2017'!$A$10:$G$188</definedName>
    <definedName name="Z_C9E7C3F5_D873_4B13_B6C1_5028AF66D368_.wvu.Rows" localSheetId="0" hidden="1">'Функцион2017'!#REF!,'Функцион2017'!#REF!,'Функцион2017'!#REF!,'Функцион2017'!#REF!,'Функцион2017'!#REF!,'Функцион2017'!#REF!,'Функцион2017'!#REF!,'Функцион2017'!#REF!,'Функцион2017'!#REF!</definedName>
    <definedName name="Z_CE5B1187_CBDF_4A81_845E_6F7CFAE1338B_.wvu.FilterData" localSheetId="1" hidden="1">'Вед2017'!$A$10:$G$188</definedName>
    <definedName name="Z_CF820AF5_4BA7_438F_997C_2DECDEF7692C_.wvu.FilterData" localSheetId="1" hidden="1">'Вед2017'!$A$10:$G$188</definedName>
    <definedName name="Z_CF820AF5_4BA7_438F_997C_2DECDEF7692C_.wvu.Rows" localSheetId="0" hidden="1">'Функцион2017'!#REF!,'Функцион2017'!#REF!,'Функцион2017'!#REF!,'Функцион2017'!#REF!</definedName>
    <definedName name="Z_D69462E6_606E_45E0_B8F4_DE92F60478DA_.wvu.FilterData" localSheetId="1" hidden="1">'Вед2017'!$A$10:$G$188</definedName>
    <definedName name="Z_DBFC4B20_9CA2_4D10_A39E_5259EAE7CE3E_.wvu.FilterData" localSheetId="1" hidden="1">'Вед2017'!$A$10:$G$188</definedName>
    <definedName name="Z_DEA7E5F9_FE68_44C3_90E8_EC6A05FF5495_.wvu.FilterData" localSheetId="1" hidden="1">'Вед2017'!$A$10:$G$188</definedName>
    <definedName name="Z_E174612B_43F1_44FB_9D84_33D2477DA935_.wvu.FilterData" localSheetId="1" hidden="1">'Вед2017'!$A$10:$G$188</definedName>
    <definedName name="Z_EFC73C27_509B_470B_A461_6B39302B1D0E_.wvu.FilterData" localSheetId="1" hidden="1">'Вед2017'!$A$10:$G$188</definedName>
    <definedName name="Z_F21A4357_4490_4DC5_AD5F_D74077CDC8A9_.wvu.Cols" localSheetId="0" hidden="1">'Функцион2017'!$F:$F</definedName>
    <definedName name="Z_F21A4357_4490_4DC5_AD5F_D74077CDC8A9_.wvu.FilterData" localSheetId="1" hidden="1">'Вед2017'!$A$10:$G$188</definedName>
    <definedName name="Z_F21A4357_4490_4DC5_AD5F_D74077CDC8A9_.wvu.Rows" localSheetId="0" hidden="1">'Функцион2017'!#REF!,'Функцион2017'!#REF!,'Функцион2017'!$13:$14,'Функцион2017'!#REF!,'Функцион2017'!#REF!,'Функцион2017'!#REF!,'Функцион2017'!#REF!,'Функцион2017'!#REF!,'Функцион2017'!#REF!,'Функцион2017'!#REF!,'Функцион2017'!#REF!,'Функцион2017'!#REF!,'Функцион2017'!#REF!,'Функцион2017'!#REF!</definedName>
    <definedName name="Z_F302894A_CF82_456A_A20A_50CE2A9DD3D8_.wvu.FilterData" localSheetId="1" hidden="1">'Вед2017'!$A$10:$G$188</definedName>
    <definedName name="Z_FE2EC30D_C7E1_4F5A_9D68_1E550209AD0F_.wvu.FilterData" localSheetId="1" hidden="1">'Вед2017'!$A$10:$G$188</definedName>
    <definedName name="Z_FE2EC30D_C7E1_4F5A_9D68_1E550209AD0F_.wvu.PrintArea" localSheetId="1" hidden="1">'Вед2017'!$A$1:$H$184</definedName>
    <definedName name="_xlnm.Print_Area" localSheetId="1">'Вед2017'!$A$1:$H$184</definedName>
  </definedNames>
  <calcPr fullCalcOnLoad="1"/>
</workbook>
</file>

<file path=xl/sharedStrings.xml><?xml version="1.0" encoding="utf-8"?>
<sst xmlns="http://schemas.openxmlformats.org/spreadsheetml/2006/main" count="402" uniqueCount="171">
  <si>
    <t xml:space="preserve">Коммунальное хозяйство </t>
  </si>
  <si>
    <t>Резервные фонды</t>
  </si>
  <si>
    <t>Наименование</t>
  </si>
  <si>
    <t>Вед</t>
  </si>
  <si>
    <t>Рз</t>
  </si>
  <si>
    <t>ПР</t>
  </si>
  <si>
    <t>ЦСР</t>
  </si>
  <si>
    <t>ВР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</si>
  <si>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</si>
  <si>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</si>
  <si>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</si>
  <si>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</si>
  <si>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Образование</t>
  </si>
  <si>
    <t>Культура</t>
  </si>
  <si>
    <t>Жилищно-коммунальное хозяйство</t>
  </si>
  <si>
    <t>Национальная оборона</t>
  </si>
  <si>
    <t>Мобилизационная и вневойсковая подготовка</t>
  </si>
  <si>
    <t>Благоустройство</t>
  </si>
  <si>
    <t xml:space="preserve">В том числе за счет субвенций </t>
  </si>
  <si>
    <t>Всего</t>
  </si>
  <si>
    <t>07</t>
  </si>
  <si>
    <t>03</t>
  </si>
  <si>
    <t>Резервные  фонды</t>
  </si>
  <si>
    <t>Резервные  фонды местных администраций</t>
  </si>
  <si>
    <t>Национальная экономика</t>
  </si>
  <si>
    <t>Связь и информатика</t>
  </si>
  <si>
    <t>Социальная политика</t>
  </si>
  <si>
    <t>Пенсионное обеспечение</t>
  </si>
  <si>
    <t>Средства массовой информации</t>
  </si>
  <si>
    <t>Другие вопросы в области средств массовой информации</t>
  </si>
  <si>
    <t>02</t>
  </si>
  <si>
    <t>Национальная безопасность и правоохранительная деятельность</t>
  </si>
  <si>
    <t>Органы юстиции</t>
  </si>
  <si>
    <t>Общеэкономические вопросы</t>
  </si>
  <si>
    <t>депутатов</t>
  </si>
  <si>
    <t xml:space="preserve">Культура, кинематография </t>
  </si>
  <si>
    <t>Непрограммные расходы</t>
  </si>
  <si>
    <t>Культура, кинематография</t>
  </si>
  <si>
    <t>Резервные средства</t>
  </si>
  <si>
    <t>Межбюджетные трансферты</t>
  </si>
  <si>
    <t>Другие вопросы в области национальной безопасности и правоохранительной деятельности</t>
  </si>
  <si>
    <t>Другие вопросыв области национальной безопасности и правоохранительной деятельности</t>
  </si>
  <si>
    <t>Общеэкономические  вопросы</t>
  </si>
  <si>
    <t>Коммунальное хозяйство</t>
  </si>
  <si>
    <t xml:space="preserve">Ведомственная структура расходов бюджета </t>
  </si>
  <si>
    <t xml:space="preserve">Иные выплаты персоналу государственных(муниципальных) органов,за исключением фонда оплаты труда </t>
  </si>
  <si>
    <t>Прочая закупка товаров,работ и услуг для обеспечения государственных(муниципальных )нужд</t>
  </si>
  <si>
    <t>Иные выплаты персоналу казенных учреждений, за исключением фонда оплаты труда</t>
  </si>
  <si>
    <t>00</t>
  </si>
  <si>
    <t xml:space="preserve">Иные межбюджетные трансферты </t>
  </si>
  <si>
    <t>Пособия, компенсации  и иные социальные  выплаты гражданам , кроме публичных нормативных обязательств</t>
  </si>
  <si>
    <t>Иные бюджетные ассигнования</t>
  </si>
  <si>
    <t>Иные закупки товаров,работ и услуг для обеспечения государственных(муниципальных )нужд</t>
  </si>
  <si>
    <t>Расходы на выплату персоналу казенных учреждений</t>
  </si>
  <si>
    <t>Социальное обеспечение и иные выплаты населению</t>
  </si>
  <si>
    <t>Социальные  выплаты гражданам , кроме публичных нормативных социальных выплат</t>
  </si>
  <si>
    <t>6000000000</t>
  </si>
  <si>
    <t>6000007050</t>
  </si>
  <si>
    <t>Уплата налогов,сборов и иных платежей</t>
  </si>
  <si>
    <t>0700000000</t>
  </si>
  <si>
    <t>Дорожное хозяйство (дорожные фонды)</t>
  </si>
  <si>
    <t>0500000000</t>
  </si>
  <si>
    <t>0510000000</t>
  </si>
  <si>
    <t>0520000000</t>
  </si>
  <si>
    <t>01</t>
  </si>
  <si>
    <t>Жилищное хозяйство</t>
  </si>
  <si>
    <t>Подпрограмма 1 «Содержание уличного освещения»</t>
  </si>
  <si>
    <t>Подпрограмма 1.«Развитие культуры"</t>
  </si>
  <si>
    <t>Дорожное хозяйство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</si>
  <si>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</si>
  <si>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</si>
  <si>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Закупка товаров, работ и услуг для обеспечения государственных (муниципальных) нужд</t>
  </si>
  <si>
    <t>к    решению Совета депутатов</t>
  </si>
  <si>
    <t>к   решению Совета</t>
  </si>
  <si>
    <t>муниципального образования сельское поселение Мулымья</t>
  </si>
  <si>
    <t>Администрация сельское поселение Мулымья</t>
  </si>
  <si>
    <t>Расходы на обеспечение функций органами местного самоуправлени</t>
  </si>
  <si>
    <t>Подпрограмма 2. «Развитие молодежной политики»</t>
  </si>
  <si>
    <t>0210000000</t>
  </si>
  <si>
    <t>0210100000</t>
  </si>
  <si>
    <t>0210176100</t>
  </si>
  <si>
    <t>0400000000</t>
  </si>
  <si>
    <t>0400274190</t>
  </si>
  <si>
    <t>0400374190</t>
  </si>
  <si>
    <t>0100982300</t>
  </si>
  <si>
    <t>01009S2300</t>
  </si>
  <si>
    <t>Уплат налога на имущество организаций и земельного налога</t>
  </si>
  <si>
    <t>Иные межбюджетные трансферты</t>
  </si>
  <si>
    <t>Расходы на  выплаты персоналу государственных(муниципальных) органов</t>
  </si>
  <si>
    <t>Фонд оплаты труда государственных(муниципальных) органов</t>
  </si>
  <si>
    <t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</t>
  </si>
  <si>
    <t>Фонд оплаты труда государственных(муниципальных) органов.</t>
  </si>
  <si>
    <t>Уплата налогов, сборов и иных платежей</t>
  </si>
  <si>
    <t xml:space="preserve">Уплата прочих налогов, сборов </t>
  </si>
  <si>
    <t>Расходы на выплаты персоналу государственных(муниципальных) органов</t>
  </si>
  <si>
    <t>Закупка товаров, работ,услуг в сфере информационно-коммуникационных технологий</t>
  </si>
  <si>
    <t>Фонд оплаты труда казенных учреждений.</t>
  </si>
  <si>
    <t>Закупка товаров, работ , услуг в сфере информационно-коммуникационных технологий</t>
  </si>
  <si>
    <t xml:space="preserve">Уплата прочих налогов,сборов </t>
  </si>
  <si>
    <t>Капитальный ремонт  государственного жилищного фонда субъектов РФ  и муниципального жилищного фонда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</si>
  <si>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</si>
  <si>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 ) органами , казенными учреждениями,органами управления государственными внебюджетными фондами.</t>
  </si>
  <si>
    <t>Расходы на выплаты персоналу государственных (муниципальных) органов</t>
  </si>
  <si>
    <t>Осуществление полномочий по государственной регистрации актов гражданского состояния (бюджет автономного округа)</t>
  </si>
  <si>
    <t>0100000000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</si>
  <si>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(бюджет округа)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</si>
  <si>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(софинансирование)</t>
  </si>
  <si>
    <t>Мероприятия по содействию трудоустройства граждан (бюджет округа)</t>
  </si>
  <si>
    <t>Основное мероприятие «Ремонт и  зимнее-летнее содержание дорог»</t>
  </si>
  <si>
    <t>Основное мероприятие «Безопасность дорожного движения»</t>
  </si>
  <si>
    <t>0200000000</t>
  </si>
  <si>
    <t>Основное мероприятие "Организация освещения улиц"</t>
  </si>
  <si>
    <t xml:space="preserve">Уличное освещение </t>
  </si>
  <si>
    <t>Другие вопросы в области жилищно-коммунального хозяйства</t>
  </si>
  <si>
    <t>05</t>
  </si>
  <si>
    <t>Основное мероприятие "Расходы на обеспечение деятельности учреждения"</t>
  </si>
  <si>
    <t>0520100590</t>
  </si>
  <si>
    <t>0510100000</t>
  </si>
  <si>
    <t>0510100590</t>
  </si>
  <si>
    <t>Дополнительное пенсионное обеспечение отдельных категорий граждан за счет средств бюджета поселения</t>
  </si>
  <si>
    <t>на 2017 год</t>
  </si>
  <si>
    <t>Глава (высшее должностное лицо) муниципального образования</t>
  </si>
  <si>
    <t>Основное мероприятие "Обеспечение функционирования администрации сельского поселения Мулымья для осуществления полномочий по решению вопросов местного значения
и переданных в установленном порядке отдельных государственных полномочий"</t>
  </si>
  <si>
    <t xml:space="preserve"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 </t>
  </si>
  <si>
    <t>Осуществление полномочий по государственной регистрации актов гражданского состояния (Федеральный бюджет)</t>
  </si>
  <si>
    <t>Основное мероприятие «Формирование электронной администрации»</t>
  </si>
  <si>
    <t>Закупка товаров, работ, услуг в целях капитального ремонта государственного (муниципального) имущества</t>
  </si>
  <si>
    <t>Уплата иных платежей</t>
  </si>
  <si>
    <t>Мероприятия по предоставлению субсидии на возмещение недополученных доходов и финансовое обеспечение (возмещение) затрат организациям, включая концессионеров, оказывающим услуги водоснабжения и водоотведения на территории Кондинского района</t>
  </si>
  <si>
    <t>6000070010</t>
  </si>
  <si>
    <t>0510300000</t>
  </si>
  <si>
    <t>0510300590</t>
  </si>
  <si>
    <t>Основное мероприятий "Обеспечение социальных гарантий и компенсаций работникам администрации поселения"</t>
  </si>
  <si>
    <t>Распределение бюджетных ассигнований по разделам и подразделам классификации расходов бюджета муниципального образования селськое поселение Мулымья на 2017 год</t>
  </si>
  <si>
    <t>Основное мероприятие «Сохранение, развитие, популяризация традиций культуры»</t>
  </si>
  <si>
    <t xml:space="preserve"> 2017 год (тыс. рублей)</t>
  </si>
  <si>
    <t>Сумма на 2017 год (тыс. рублей)</t>
  </si>
  <si>
    <t>Уплата инных платежей</t>
  </si>
  <si>
    <t>Осуществление первичного воинского учета на территориях, где отсутствуют военные комиссаты</t>
  </si>
  <si>
    <t xml:space="preserve">Молодежная политика </t>
  </si>
  <si>
    <t>Муниципальная программа «Организация деятельности администрации сельского поселения Мулымья
на 2017 год и на плановый период 2018 и 2019 годов»</t>
  </si>
  <si>
    <t>0700100000</t>
  </si>
  <si>
    <t>0700102030</t>
  </si>
  <si>
    <t>0700102040</t>
  </si>
  <si>
    <t>0700102400</t>
  </si>
  <si>
    <t>0700151180</t>
  </si>
  <si>
    <t>0700109300</t>
  </si>
  <si>
    <t>07001D9300</t>
  </si>
  <si>
    <t>0700159300</t>
  </si>
  <si>
    <t>Муниципальная 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Мулымья на 2017 год и на плановый период 2018 и 2019 годы"</t>
  </si>
  <si>
    <t>Муниципальная программа «Организация деятельности администрации сельского поселения Мулымья
на 2017 год и на плановый период 2018 и 2019 годы»</t>
  </si>
  <si>
    <t>0700185060</t>
  </si>
  <si>
    <t xml:space="preserve">Муниципальная программа «Содержание и текущий ремонт внутрипоселковых дорог   сельского поселения Мулымья на 2017 год и на плановый период 2018 и 2019 годы» </t>
  </si>
  <si>
    <t>0700500000</t>
  </si>
  <si>
    <t>0700502400</t>
  </si>
  <si>
    <t>Муниципальная программа «Капитальный ремонт жилищного фонда сельского поселения Мулымья на 2017 год и на плановый период 2018 и 2019 годы»</t>
  </si>
  <si>
    <t>0800000000</t>
  </si>
  <si>
    <t>0800003520</t>
  </si>
  <si>
    <t xml:space="preserve">Муниципальная программа «Благоустройство  муниципального образования сельского поселения Мулымья  на 2017 год и на плановый период 2018 и 2019 годы» </t>
  </si>
  <si>
    <t>07000000000</t>
  </si>
  <si>
    <t>Муниципальная программа "Развитие культуры,молодежной политики,физической культуры и спорта в сельском поселении Мулымья на 2017 год и на плановый период 2018 и 2019 годы"</t>
  </si>
  <si>
    <r>
      <t>Муниципальная программа "Развитие культуры,молодежной политики,физической культуры и спорта в сельском поселении Мулымья на 2017 год и на плановый период 2018 и 2019 годы</t>
    </r>
    <r>
      <rPr>
        <sz val="10"/>
        <rFont val="Times New Roman CYR"/>
        <family val="0"/>
      </rPr>
      <t>"</t>
    </r>
    <r>
      <rPr>
        <b/>
        <sz val="10"/>
        <rFont val="Times New Roman CYR"/>
        <family val="0"/>
      </rPr>
      <t xml:space="preserve"> </t>
    </r>
  </si>
  <si>
    <t>0700200000</t>
  </si>
  <si>
    <t>0700270220</t>
  </si>
  <si>
    <t>Молодежная политика</t>
  </si>
  <si>
    <t>Государственная регистрация актов гражданского состояния</t>
  </si>
  <si>
    <t>от 02.02.2017г  № ____</t>
  </si>
  <si>
    <t>Приложение № 2</t>
  </si>
  <si>
    <t>от 02.02.2017 № _____</t>
  </si>
  <si>
    <t>Приложение № 4</t>
  </si>
  <si>
    <t>№ 225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</si>
</sst>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000000"/>
    <numFmt numFmtId="184" formatCode="#,##0.00;[Red]\-#,##0.00;0.00"/>
    <numFmt numFmtId="185" formatCode="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"/>
    <numFmt numFmtId="200" formatCode="0.000"/>
    <numFmt numFmtId="201" formatCode="_-* #,##0.0_р_._-;\-* #,##0.0_р_._-;_-* &quot;-&quot;??_р_._-;_-@_-"/>
    <numFmt numFmtId="202" formatCode="_-* #,##0_р_._-;\-* #,##0_р_._-;_-* &quot;-&quot;??_р_._-;_-@_-"/>
    <numFmt numFmtId="203" formatCode="[$€-2]\ ###,000_);[Red]\([$€-2]\ ###,000\)"/>
    <numFmt numFmtId="204" formatCode="_-* #,##0.000_р_._-;\-* #,##0.000_р_._-;_-* &quot;-&quot;??_р_._-;_-@_-"/>
  </numFmts>
  <fonts count="50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sz val="10"/>
      <name val="Cambria"/>
      <family val="1"/>
    </font>
    <font>
      <sz val="8"/>
      <name val="Times New Roman Cyr"/>
      <family val="0"/>
    </font>
    <font>
      <sz val="10"/>
      <name val="Times New Roman"/>
      <family val="1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55" applyNumberFormat="1" applyFont="1" applyFill="1" applyAlignment="1" applyProtection="1">
      <alignment/>
      <protection hidden="1"/>
    </xf>
    <xf numFmtId="0" fontId="6" fillId="0" borderId="0" xfId="55" applyFont="1">
      <alignment/>
      <protection/>
    </xf>
    <xf numFmtId="0" fontId="6" fillId="0" borderId="0" xfId="55" applyNumberFormat="1" applyFont="1" applyFill="1" applyAlignment="1" applyProtection="1">
      <alignment/>
      <protection hidden="1"/>
    </xf>
    <xf numFmtId="0" fontId="8" fillId="0" borderId="0" xfId="55" applyFont="1">
      <alignment/>
      <protection/>
    </xf>
    <xf numFmtId="0" fontId="6" fillId="0" borderId="10" xfId="55" applyNumberFormat="1" applyFont="1" applyFill="1" applyBorder="1" applyAlignment="1" applyProtection="1">
      <alignment horizontal="center" vertical="center"/>
      <protection hidden="1"/>
    </xf>
    <xf numFmtId="180" fontId="6" fillId="0" borderId="10" xfId="55" applyNumberFormat="1" applyFont="1" applyFill="1" applyBorder="1" applyAlignment="1" applyProtection="1">
      <alignment wrapText="1"/>
      <protection hidden="1"/>
    </xf>
    <xf numFmtId="181" fontId="6" fillId="0" borderId="10" xfId="55" applyNumberFormat="1" applyFont="1" applyFill="1" applyBorder="1" applyAlignment="1" applyProtection="1">
      <alignment wrapText="1"/>
      <protection hidden="1"/>
    </xf>
    <xf numFmtId="181" fontId="6" fillId="0" borderId="10" xfId="55" applyNumberFormat="1" applyFont="1" applyFill="1" applyBorder="1" applyAlignment="1" applyProtection="1">
      <alignment/>
      <protection hidden="1"/>
    </xf>
    <xf numFmtId="0" fontId="6" fillId="0" borderId="0" xfId="55" applyFont="1" applyFill="1">
      <alignment/>
      <protection/>
    </xf>
    <xf numFmtId="186" fontId="6" fillId="0" borderId="0" xfId="55" applyNumberFormat="1" applyFont="1">
      <alignment/>
      <protection/>
    </xf>
    <xf numFmtId="180" fontId="9" fillId="0" borderId="10" xfId="55" applyNumberFormat="1" applyFont="1" applyFill="1" applyBorder="1" applyAlignment="1" applyProtection="1">
      <alignment wrapText="1"/>
      <protection hidden="1"/>
    </xf>
    <xf numFmtId="181" fontId="9" fillId="0" borderId="10" xfId="55" applyNumberFormat="1" applyFont="1" applyFill="1" applyBorder="1" applyAlignment="1" applyProtection="1">
      <alignment wrapText="1"/>
      <protection hidden="1"/>
    </xf>
    <xf numFmtId="0" fontId="6" fillId="0" borderId="0" xfId="54" applyFont="1" applyProtection="1">
      <alignment/>
      <protection hidden="1"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0" fontId="9" fillId="0" borderId="0" xfId="54" applyFont="1">
      <alignment/>
      <protection/>
    </xf>
    <xf numFmtId="181" fontId="7" fillId="0" borderId="10" xfId="54" applyNumberFormat="1" applyFont="1" applyFill="1" applyBorder="1" applyAlignment="1" applyProtection="1">
      <alignment wrapText="1"/>
      <protection hidden="1"/>
    </xf>
    <xf numFmtId="0" fontId="5" fillId="0" borderId="0" xfId="54" applyFont="1">
      <alignment/>
      <protection/>
    </xf>
    <xf numFmtId="181" fontId="8" fillId="0" borderId="10" xfId="54" applyNumberFormat="1" applyFont="1" applyFill="1" applyBorder="1" applyAlignment="1" applyProtection="1">
      <alignment wrapText="1"/>
      <protection hidden="1"/>
    </xf>
    <xf numFmtId="181" fontId="10" fillId="0" borderId="10" xfId="54" applyNumberFormat="1" applyFont="1" applyFill="1" applyBorder="1" applyAlignment="1" applyProtection="1">
      <alignment wrapText="1"/>
      <protection hidden="1"/>
    </xf>
    <xf numFmtId="181" fontId="8" fillId="0" borderId="10" xfId="54" applyNumberFormat="1" applyFont="1" applyFill="1" applyBorder="1" applyAlignment="1" applyProtection="1">
      <alignment wrapText="1"/>
      <protection hidden="1"/>
    </xf>
    <xf numFmtId="0" fontId="6" fillId="0" borderId="0" xfId="54" applyFont="1" applyAlignment="1">
      <alignment/>
      <protection/>
    </xf>
    <xf numFmtId="0" fontId="8" fillId="0" borderId="0" xfId="54" applyFont="1">
      <alignment/>
      <protection/>
    </xf>
    <xf numFmtId="0" fontId="6" fillId="0" borderId="0" xfId="54" applyFont="1" applyAlignment="1" applyProtection="1">
      <alignment/>
      <protection hidden="1"/>
    </xf>
    <xf numFmtId="186" fontId="6" fillId="0" borderId="0" xfId="55" applyNumberFormat="1" applyFont="1" applyFill="1">
      <alignment/>
      <protection/>
    </xf>
    <xf numFmtId="186" fontId="8" fillId="0" borderId="0" xfId="54" applyNumberFormat="1" applyFont="1">
      <alignment/>
      <protection/>
    </xf>
    <xf numFmtId="0" fontId="8" fillId="0" borderId="11" xfId="54" applyNumberFormat="1" applyFont="1" applyFill="1" applyBorder="1" applyAlignment="1" applyProtection="1">
      <alignment horizontal="center" vertical="center"/>
      <protection hidden="1"/>
    </xf>
    <xf numFmtId="0" fontId="8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10" fillId="0" borderId="13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7" xfId="54" applyFont="1" applyBorder="1" applyAlignment="1">
      <alignment horizontal="center" vertical="center"/>
      <protection/>
    </xf>
    <xf numFmtId="0" fontId="8" fillId="0" borderId="18" xfId="54" applyNumberFormat="1" applyFont="1" applyFill="1" applyBorder="1" applyAlignment="1" applyProtection="1">
      <alignment horizontal="center" vertical="center"/>
      <protection hidden="1"/>
    </xf>
    <xf numFmtId="180" fontId="5" fillId="33" borderId="10" xfId="55" applyNumberFormat="1" applyFont="1" applyFill="1" applyBorder="1" applyAlignment="1" applyProtection="1">
      <alignment wrapText="1"/>
      <protection hidden="1"/>
    </xf>
    <xf numFmtId="49" fontId="6" fillId="0" borderId="10" xfId="55" applyNumberFormat="1" applyFont="1" applyFill="1" applyBorder="1" applyAlignment="1" applyProtection="1">
      <alignment horizontal="right" wrapText="1"/>
      <protection hidden="1"/>
    </xf>
    <xf numFmtId="181" fontId="6" fillId="0" borderId="10" xfId="55" applyNumberFormat="1" applyFont="1" applyFill="1" applyBorder="1" applyAlignment="1" applyProtection="1">
      <alignment horizontal="right" wrapText="1"/>
      <protection hidden="1"/>
    </xf>
    <xf numFmtId="186" fontId="6" fillId="0" borderId="10" xfId="55" applyNumberFormat="1" applyFont="1" applyFill="1" applyBorder="1" applyAlignment="1" applyProtection="1">
      <alignment/>
      <protection hidden="1"/>
    </xf>
    <xf numFmtId="186" fontId="9" fillId="33" borderId="10" xfId="55" applyNumberFormat="1" applyFont="1" applyFill="1" applyBorder="1" applyAlignment="1" applyProtection="1">
      <alignment/>
      <protection hidden="1"/>
    </xf>
    <xf numFmtId="186" fontId="9" fillId="0" borderId="10" xfId="55" applyNumberFormat="1" applyFont="1" applyFill="1" applyBorder="1" applyAlignment="1" applyProtection="1">
      <alignment/>
      <protection hidden="1"/>
    </xf>
    <xf numFmtId="186" fontId="6" fillId="0" borderId="10" xfId="55" applyNumberFormat="1" applyFont="1" applyFill="1" applyBorder="1" applyAlignment="1">
      <alignment/>
      <protection/>
    </xf>
    <xf numFmtId="0" fontId="6" fillId="0" borderId="19" xfId="55" applyNumberFormat="1" applyFont="1" applyFill="1" applyBorder="1" applyAlignment="1" applyProtection="1">
      <alignment horizontal="center" vertical="center"/>
      <protection hidden="1"/>
    </xf>
    <xf numFmtId="0" fontId="6" fillId="0" borderId="20" xfId="55" applyNumberFormat="1" applyFont="1" applyFill="1" applyBorder="1" applyAlignment="1" applyProtection="1">
      <alignment horizontal="center" vertical="center"/>
      <protection hidden="1"/>
    </xf>
    <xf numFmtId="0" fontId="6" fillId="0" borderId="20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5" applyNumberFormat="1" applyFont="1" applyFill="1" applyBorder="1" applyAlignment="1" applyProtection="1">
      <alignment horizontal="center" vertical="center"/>
      <protection hidden="1"/>
    </xf>
    <xf numFmtId="0" fontId="6" fillId="0" borderId="23" xfId="55" applyNumberFormat="1" applyFont="1" applyFill="1" applyBorder="1" applyAlignment="1" applyProtection="1">
      <alignment horizontal="center" vertical="center"/>
      <protection hidden="1"/>
    </xf>
    <xf numFmtId="0" fontId="5" fillId="33" borderId="22" xfId="55" applyNumberFormat="1" applyFont="1" applyFill="1" applyBorder="1" applyAlignment="1" applyProtection="1">
      <alignment wrapText="1"/>
      <protection hidden="1"/>
    </xf>
    <xf numFmtId="0" fontId="6" fillId="0" borderId="22" xfId="55" applyNumberFormat="1" applyFont="1" applyFill="1" applyBorder="1" applyAlignment="1" applyProtection="1">
      <alignment wrapText="1"/>
      <protection hidden="1"/>
    </xf>
    <xf numFmtId="186" fontId="6" fillId="0" borderId="23" xfId="55" applyNumberFormat="1" applyFont="1" applyFill="1" applyBorder="1" applyAlignment="1">
      <alignment/>
      <protection/>
    </xf>
    <xf numFmtId="186" fontId="6" fillId="0" borderId="23" xfId="55" applyNumberFormat="1" applyFont="1" applyFill="1" applyBorder="1" applyAlignment="1" applyProtection="1">
      <alignment/>
      <protection hidden="1"/>
    </xf>
    <xf numFmtId="0" fontId="9" fillId="0" borderId="22" xfId="55" applyNumberFormat="1" applyFont="1" applyFill="1" applyBorder="1" applyAlignment="1" applyProtection="1">
      <alignment wrapText="1"/>
      <protection hidden="1"/>
    </xf>
    <xf numFmtId="186" fontId="9" fillId="0" borderId="23" xfId="55" applyNumberFormat="1" applyFont="1" applyFill="1" applyBorder="1" applyAlignment="1">
      <alignment/>
      <protection/>
    </xf>
    <xf numFmtId="186" fontId="9" fillId="0" borderId="23" xfId="55" applyNumberFormat="1" applyFont="1" applyFill="1" applyBorder="1" applyAlignment="1" applyProtection="1">
      <alignment/>
      <protection hidden="1"/>
    </xf>
    <xf numFmtId="186" fontId="6" fillId="0" borderId="0" xfId="54" applyNumberFormat="1" applyFont="1">
      <alignment/>
      <protection/>
    </xf>
    <xf numFmtId="186" fontId="7" fillId="0" borderId="0" xfId="54" applyNumberFormat="1" applyFont="1" applyFill="1" applyBorder="1" applyAlignment="1" applyProtection="1">
      <alignment/>
      <protection hidden="1"/>
    </xf>
    <xf numFmtId="186" fontId="7" fillId="0" borderId="10" xfId="54" applyNumberFormat="1" applyFont="1" applyFill="1" applyBorder="1" applyAlignment="1" applyProtection="1">
      <alignment/>
      <protection hidden="1"/>
    </xf>
    <xf numFmtId="0" fontId="9" fillId="0" borderId="0" xfId="55" applyFont="1">
      <alignment/>
      <protection/>
    </xf>
    <xf numFmtId="181" fontId="9" fillId="0" borderId="10" xfId="55" applyNumberFormat="1" applyFont="1" applyFill="1" applyBorder="1" applyAlignment="1" applyProtection="1">
      <alignment horizontal="right" wrapText="1"/>
      <protection hidden="1"/>
    </xf>
    <xf numFmtId="49" fontId="9" fillId="0" borderId="10" xfId="55" applyNumberFormat="1" applyFont="1" applyFill="1" applyBorder="1" applyAlignment="1" applyProtection="1">
      <alignment horizontal="right" wrapText="1"/>
      <protection hidden="1"/>
    </xf>
    <xf numFmtId="181" fontId="9" fillId="0" borderId="10" xfId="55" applyNumberFormat="1" applyFont="1" applyFill="1" applyBorder="1" applyAlignment="1" applyProtection="1">
      <alignment/>
      <protection hidden="1"/>
    </xf>
    <xf numFmtId="0" fontId="0" fillId="0" borderId="22" xfId="55" applyNumberFormat="1" applyFont="1" applyFill="1" applyBorder="1" applyAlignment="1" applyProtection="1">
      <alignment wrapText="1"/>
      <protection hidden="1"/>
    </xf>
    <xf numFmtId="180" fontId="0" fillId="0" borderId="10" xfId="55" applyNumberFormat="1" applyFont="1" applyFill="1" applyBorder="1" applyAlignment="1" applyProtection="1">
      <alignment wrapText="1"/>
      <protection hidden="1"/>
    </xf>
    <xf numFmtId="181" fontId="0" fillId="0" borderId="10" xfId="55" applyNumberFormat="1" applyFont="1" applyFill="1" applyBorder="1" applyAlignment="1" applyProtection="1">
      <alignment wrapText="1"/>
      <protection hidden="1"/>
    </xf>
    <xf numFmtId="181" fontId="0" fillId="0" borderId="10" xfId="55" applyNumberFormat="1" applyFont="1" applyFill="1" applyBorder="1" applyAlignment="1" applyProtection="1">
      <alignment/>
      <protection hidden="1"/>
    </xf>
    <xf numFmtId="186" fontId="9" fillId="33" borderId="23" xfId="55" applyNumberFormat="1" applyFont="1" applyFill="1" applyBorder="1" applyAlignment="1" applyProtection="1">
      <alignment/>
      <protection hidden="1"/>
    </xf>
    <xf numFmtId="186" fontId="0" fillId="0" borderId="23" xfId="55" applyNumberFormat="1" applyFont="1" applyFill="1" applyBorder="1" applyAlignment="1" applyProtection="1">
      <alignment/>
      <protection hidden="1"/>
    </xf>
    <xf numFmtId="0" fontId="0" fillId="0" borderId="22" xfId="55" applyNumberFormat="1" applyFont="1" applyFill="1" applyBorder="1" applyAlignment="1" applyProtection="1">
      <alignment wrapText="1"/>
      <protection hidden="1"/>
    </xf>
    <xf numFmtId="186" fontId="0" fillId="0" borderId="10" xfId="55" applyNumberFormat="1" applyFont="1" applyFill="1" applyBorder="1" applyAlignment="1" applyProtection="1">
      <alignment/>
      <protection hidden="1"/>
    </xf>
    <xf numFmtId="186" fontId="0" fillId="0" borderId="10" xfId="55" applyNumberFormat="1" applyFont="1" applyFill="1" applyBorder="1" applyAlignment="1" applyProtection="1">
      <alignment/>
      <protection hidden="1"/>
    </xf>
    <xf numFmtId="180" fontId="0" fillId="0" borderId="10" xfId="55" applyNumberFormat="1" applyFont="1" applyFill="1" applyBorder="1" applyAlignment="1" applyProtection="1">
      <alignment wrapText="1"/>
      <protection hidden="1"/>
    </xf>
    <xf numFmtId="181" fontId="0" fillId="0" borderId="10" xfId="55" applyNumberFormat="1" applyFont="1" applyFill="1" applyBorder="1" applyAlignment="1" applyProtection="1">
      <alignment wrapText="1"/>
      <protection hidden="1"/>
    </xf>
    <xf numFmtId="181" fontId="0" fillId="0" borderId="10" xfId="55" applyNumberFormat="1" applyFont="1" applyFill="1" applyBorder="1" applyAlignment="1" applyProtection="1">
      <alignment/>
      <protection hidden="1"/>
    </xf>
    <xf numFmtId="186" fontId="11" fillId="0" borderId="10" xfId="55" applyNumberFormat="1" applyFont="1" applyFill="1" applyBorder="1" applyAlignment="1" applyProtection="1">
      <alignment/>
      <protection hidden="1"/>
    </xf>
    <xf numFmtId="0" fontId="0" fillId="0" borderId="22" xfId="55" applyNumberFormat="1" applyFont="1" applyFill="1" applyBorder="1" applyAlignment="1" applyProtection="1">
      <alignment wrapText="1"/>
      <protection hidden="1"/>
    </xf>
    <xf numFmtId="49" fontId="6" fillId="0" borderId="0" xfId="55" applyNumberFormat="1" applyFont="1" applyFill="1" applyAlignment="1" applyProtection="1">
      <alignment horizontal="left" wrapText="1"/>
      <protection hidden="1"/>
    </xf>
    <xf numFmtId="49" fontId="6" fillId="0" borderId="0" xfId="54" applyNumberFormat="1" applyFont="1" applyAlignment="1" applyProtection="1">
      <alignment horizontal="left" wrapText="1"/>
      <protection hidden="1"/>
    </xf>
    <xf numFmtId="186" fontId="12" fillId="0" borderId="23" xfId="55" applyNumberFormat="1" applyFont="1" applyFill="1" applyBorder="1" applyAlignment="1">
      <alignment/>
      <protection/>
    </xf>
    <xf numFmtId="49" fontId="0" fillId="0" borderId="10" xfId="55" applyNumberFormat="1" applyFont="1" applyFill="1" applyBorder="1" applyAlignment="1" applyProtection="1">
      <alignment horizontal="right" wrapText="1"/>
      <protection hidden="1"/>
    </xf>
    <xf numFmtId="0" fontId="9" fillId="0" borderId="0" xfId="55" applyNumberFormat="1" applyFont="1" applyFill="1" applyBorder="1" applyAlignment="1" applyProtection="1">
      <alignment wrapText="1"/>
      <protection hidden="1"/>
    </xf>
    <xf numFmtId="180" fontId="9" fillId="0" borderId="0" xfId="55" applyNumberFormat="1" applyFont="1" applyFill="1" applyBorder="1" applyAlignment="1" applyProtection="1">
      <alignment wrapText="1"/>
      <protection hidden="1"/>
    </xf>
    <xf numFmtId="181" fontId="9" fillId="0" borderId="0" xfId="55" applyNumberFormat="1" applyFont="1" applyFill="1" applyBorder="1" applyAlignment="1" applyProtection="1">
      <alignment wrapText="1"/>
      <protection hidden="1"/>
    </xf>
    <xf numFmtId="186" fontId="9" fillId="0" borderId="0" xfId="55" applyNumberFormat="1" applyFont="1" applyFill="1" applyBorder="1" applyAlignment="1">
      <alignment/>
      <protection/>
    </xf>
    <xf numFmtId="0" fontId="9" fillId="0" borderId="0" xfId="55" applyFont="1" applyFill="1" applyBorder="1">
      <alignment/>
      <protection/>
    </xf>
    <xf numFmtId="0" fontId="0" fillId="0" borderId="0" xfId="55" applyNumberFormat="1" applyFont="1" applyFill="1" applyBorder="1" applyAlignment="1" applyProtection="1">
      <alignment wrapText="1"/>
      <protection hidden="1"/>
    </xf>
    <xf numFmtId="180" fontId="6" fillId="0" borderId="0" xfId="55" applyNumberFormat="1" applyFont="1" applyFill="1" applyBorder="1" applyAlignment="1" applyProtection="1">
      <alignment wrapText="1"/>
      <protection hidden="1"/>
    </xf>
    <xf numFmtId="181" fontId="6" fillId="0" borderId="0" xfId="55" applyNumberFormat="1" applyFont="1" applyFill="1" applyBorder="1" applyAlignment="1" applyProtection="1">
      <alignment wrapText="1"/>
      <protection hidden="1"/>
    </xf>
    <xf numFmtId="181" fontId="6" fillId="0" borderId="0" xfId="55" applyNumberFormat="1" applyFont="1" applyFill="1" applyBorder="1" applyAlignment="1" applyProtection="1">
      <alignment/>
      <protection hidden="1"/>
    </xf>
    <xf numFmtId="186" fontId="6" fillId="0" borderId="0" xfId="55" applyNumberFormat="1" applyFont="1" applyFill="1" applyBorder="1" applyAlignment="1">
      <alignment/>
      <protection/>
    </xf>
    <xf numFmtId="0" fontId="6" fillId="0" borderId="0" xfId="55" applyFont="1" applyFill="1" applyBorder="1">
      <alignment/>
      <protection/>
    </xf>
    <xf numFmtId="0" fontId="6" fillId="0" borderId="10" xfId="55" applyNumberFormat="1" applyFont="1" applyFill="1" applyBorder="1" applyAlignment="1" applyProtection="1">
      <alignment wrapText="1"/>
      <protection hidden="1"/>
    </xf>
    <xf numFmtId="0" fontId="6" fillId="0" borderId="0" xfId="54" applyFont="1" applyBorder="1">
      <alignment/>
      <protection/>
    </xf>
    <xf numFmtId="0" fontId="7" fillId="34" borderId="24" xfId="54" applyNumberFormat="1" applyFont="1" applyFill="1" applyBorder="1" applyAlignment="1" applyProtection="1">
      <alignment horizontal="left"/>
      <protection hidden="1"/>
    </xf>
    <xf numFmtId="186" fontId="7" fillId="34" borderId="25" xfId="54" applyNumberFormat="1" applyFont="1" applyFill="1" applyBorder="1" applyAlignment="1" applyProtection="1">
      <alignment vertical="center"/>
      <protection hidden="1"/>
    </xf>
    <xf numFmtId="0" fontId="7" fillId="0" borderId="10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86" fontId="8" fillId="0" borderId="10" xfId="54" applyNumberFormat="1" applyFont="1" applyBorder="1">
      <alignment/>
      <protection/>
    </xf>
    <xf numFmtId="185" fontId="8" fillId="0" borderId="10" xfId="54" applyNumberFormat="1" applyFont="1" applyBorder="1">
      <alignment/>
      <protection/>
    </xf>
    <xf numFmtId="0" fontId="10" fillId="0" borderId="10" xfId="54" applyNumberFormat="1" applyFont="1" applyFill="1" applyBorder="1" applyAlignment="1" applyProtection="1">
      <alignment wrapText="1"/>
      <protection hidden="1"/>
    </xf>
    <xf numFmtId="186" fontId="7" fillId="0" borderId="10" xfId="54" applyNumberFormat="1" applyFont="1" applyFill="1" applyBorder="1">
      <alignment/>
      <protection/>
    </xf>
    <xf numFmtId="185" fontId="7" fillId="0" borderId="10" xfId="54" applyNumberFormat="1" applyFont="1" applyFill="1" applyBorder="1">
      <alignment/>
      <protection/>
    </xf>
    <xf numFmtId="186" fontId="10" fillId="0" borderId="10" xfId="54" applyNumberFormat="1" applyFont="1" applyBorder="1">
      <alignment/>
      <protection/>
    </xf>
    <xf numFmtId="0" fontId="8" fillId="0" borderId="10" xfId="54" applyNumberFormat="1" applyFont="1" applyFill="1" applyBorder="1" applyAlignment="1" applyProtection="1">
      <alignment wrapText="1"/>
      <protection hidden="1"/>
    </xf>
    <xf numFmtId="186" fontId="8" fillId="0" borderId="10" xfId="54" applyNumberFormat="1" applyFont="1" applyBorder="1">
      <alignment/>
      <protection/>
    </xf>
    <xf numFmtId="186" fontId="8" fillId="0" borderId="10" xfId="54" applyNumberFormat="1" applyFont="1" applyFill="1" applyBorder="1" applyAlignment="1" applyProtection="1">
      <alignment/>
      <protection hidden="1"/>
    </xf>
    <xf numFmtId="0" fontId="6" fillId="0" borderId="10" xfId="54" applyFont="1" applyBorder="1">
      <alignment/>
      <protection/>
    </xf>
    <xf numFmtId="49" fontId="6" fillId="0" borderId="0" xfId="55" applyNumberFormat="1" applyFont="1" applyAlignment="1">
      <alignment wrapText="1"/>
      <protection/>
    </xf>
    <xf numFmtId="185" fontId="10" fillId="0" borderId="10" xfId="54" applyNumberFormat="1" applyFont="1" applyBorder="1">
      <alignment/>
      <protection/>
    </xf>
    <xf numFmtId="0" fontId="0" fillId="0" borderId="0" xfId="55" applyNumberFormat="1" applyFont="1" applyFill="1" applyAlignment="1" applyProtection="1">
      <alignment/>
      <protection hidden="1"/>
    </xf>
    <xf numFmtId="186" fontId="0" fillId="0" borderId="23" xfId="55" applyNumberFormat="1" applyFont="1" applyFill="1" applyBorder="1" applyAlignment="1" applyProtection="1">
      <alignment/>
      <protection hidden="1"/>
    </xf>
    <xf numFmtId="49" fontId="14" fillId="0" borderId="0" xfId="0" applyNumberFormat="1" applyFont="1" applyAlignment="1">
      <alignment wrapText="1"/>
    </xf>
    <xf numFmtId="186" fontId="15" fillId="0" borderId="10" xfId="55" applyNumberFormat="1" applyFont="1" applyFill="1" applyBorder="1" applyAlignment="1" applyProtection="1">
      <alignment/>
      <protection hidden="1"/>
    </xf>
    <xf numFmtId="181" fontId="0" fillId="0" borderId="10" xfId="55" applyNumberFormat="1" applyFont="1" applyFill="1" applyBorder="1" applyAlignment="1" applyProtection="1">
      <alignment horizontal="right" wrapText="1"/>
      <protection hidden="1"/>
    </xf>
    <xf numFmtId="49" fontId="0" fillId="0" borderId="10" xfId="55" applyNumberFormat="1" applyFont="1" applyFill="1" applyBorder="1" applyAlignment="1" applyProtection="1">
      <alignment horizontal="right" wrapText="1"/>
      <protection hidden="1"/>
    </xf>
    <xf numFmtId="0" fontId="6" fillId="0" borderId="0" xfId="55" applyFont="1" applyAlignment="1">
      <alignment horizontal="center"/>
      <protection/>
    </xf>
    <xf numFmtId="180" fontId="5" fillId="33" borderId="10" xfId="55" applyNumberFormat="1" applyFont="1" applyFill="1" applyBorder="1" applyAlignment="1" applyProtection="1">
      <alignment horizontal="center" wrapText="1"/>
      <protection hidden="1"/>
    </xf>
    <xf numFmtId="49" fontId="9" fillId="0" borderId="10" xfId="55" applyNumberFormat="1" applyFont="1" applyFill="1" applyBorder="1" applyAlignment="1" applyProtection="1">
      <alignment horizontal="center" wrapText="1"/>
      <protection hidden="1"/>
    </xf>
    <xf numFmtId="49" fontId="6" fillId="0" borderId="10" xfId="55" applyNumberFormat="1" applyFont="1" applyFill="1" applyBorder="1" applyAlignment="1" applyProtection="1">
      <alignment horizontal="center" wrapText="1"/>
      <protection hidden="1"/>
    </xf>
    <xf numFmtId="49" fontId="0" fillId="0" borderId="10" xfId="55" applyNumberFormat="1" applyFont="1" applyFill="1" applyBorder="1" applyAlignment="1" applyProtection="1">
      <alignment horizontal="center" wrapText="1"/>
      <protection hidden="1"/>
    </xf>
    <xf numFmtId="49" fontId="0" fillId="0" borderId="10" xfId="55" applyNumberFormat="1" applyFont="1" applyFill="1" applyBorder="1" applyAlignment="1" applyProtection="1">
      <alignment horizontal="center" wrapText="1"/>
      <protection hidden="1"/>
    </xf>
    <xf numFmtId="49" fontId="0" fillId="0" borderId="10" xfId="55" applyNumberFormat="1" applyFont="1" applyFill="1" applyBorder="1" applyAlignment="1" applyProtection="1">
      <alignment horizontal="center" wrapText="1"/>
      <protection hidden="1"/>
    </xf>
    <xf numFmtId="182" fontId="9" fillId="0" borderId="0" xfId="55" applyNumberFormat="1" applyFont="1" applyFill="1" applyBorder="1" applyAlignment="1" applyProtection="1">
      <alignment horizontal="center"/>
      <protection hidden="1"/>
    </xf>
    <xf numFmtId="182" fontId="6" fillId="0" borderId="0" xfId="55" applyNumberFormat="1" applyFont="1" applyFill="1" applyBorder="1" applyAlignment="1" applyProtection="1">
      <alignment horizontal="center"/>
      <protection hidden="1"/>
    </xf>
    <xf numFmtId="0" fontId="6" fillId="0" borderId="20" xfId="55" applyNumberFormat="1" applyFont="1" applyFill="1" applyBorder="1" applyAlignment="1" applyProtection="1">
      <alignment horizontal="center"/>
      <protection hidden="1"/>
    </xf>
    <xf numFmtId="0" fontId="6" fillId="0" borderId="10" xfId="55" applyNumberFormat="1" applyFont="1" applyFill="1" applyBorder="1" applyAlignment="1" applyProtection="1">
      <alignment horizontal="center"/>
      <protection hidden="1"/>
    </xf>
    <xf numFmtId="0" fontId="7" fillId="34" borderId="26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Alignment="1" applyProtection="1">
      <alignment horizontal="left"/>
      <protection hidden="1"/>
    </xf>
    <xf numFmtId="0" fontId="7" fillId="0" borderId="27" xfId="54" applyNumberFormat="1" applyFont="1" applyFill="1" applyBorder="1" applyAlignment="1" applyProtection="1">
      <alignment horizontal="center" wrapText="1"/>
      <protection hidden="1"/>
    </xf>
    <xf numFmtId="0" fontId="0" fillId="0" borderId="27" xfId="0" applyBorder="1" applyAlignment="1">
      <alignment wrapText="1"/>
    </xf>
    <xf numFmtId="0" fontId="7" fillId="0" borderId="0" xfId="55" applyNumberFormat="1" applyFont="1" applyFill="1" applyAlignment="1" applyProtection="1">
      <alignment horizontal="center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4">
      <selection activeCell="D27" sqref="D27"/>
    </sheetView>
  </sheetViews>
  <sheetFormatPr defaultColWidth="9.375" defaultRowHeight="12.75"/>
  <cols>
    <col min="1" max="1" width="85.625" style="14" customWidth="1"/>
    <col min="2" max="2" width="9.75390625" style="14" customWidth="1"/>
    <col min="3" max="3" width="10.375" style="14" customWidth="1"/>
    <col min="4" max="4" width="17.125" style="23" customWidth="1"/>
    <col min="5" max="5" width="19.125" style="14" customWidth="1"/>
    <col min="6" max="6" width="3.125" style="14" customWidth="1"/>
    <col min="7" max="7" width="14.75390625" style="14" customWidth="1"/>
    <col min="8" max="16384" width="9.375" style="14" customWidth="1"/>
  </cols>
  <sheetData>
    <row r="1" spans="1:5" ht="12.75" customHeight="1">
      <c r="A1" s="13"/>
      <c r="B1" s="24"/>
      <c r="C1" s="24"/>
      <c r="D1" s="24" t="s">
        <v>167</v>
      </c>
      <c r="E1" s="24"/>
    </row>
    <row r="2" spans="1:5" ht="12.75" customHeight="1">
      <c r="A2" s="13"/>
      <c r="B2" s="24"/>
      <c r="C2" s="24"/>
      <c r="D2" s="24" t="s">
        <v>72</v>
      </c>
      <c r="E2" s="24"/>
    </row>
    <row r="3" spans="1:5" ht="12.75" customHeight="1">
      <c r="A3" s="13"/>
      <c r="B3" s="24"/>
      <c r="C3" s="24"/>
      <c r="D3" s="24" t="s">
        <v>168</v>
      </c>
      <c r="E3" s="24"/>
    </row>
    <row r="4" spans="1:3" ht="13.5" customHeight="1">
      <c r="A4" s="13"/>
      <c r="B4" s="127"/>
      <c r="C4" s="127"/>
    </row>
    <row r="5" spans="1:4" s="15" customFormat="1" ht="36" customHeight="1" thickBot="1">
      <c r="A5" s="128" t="s">
        <v>133</v>
      </c>
      <c r="B5" s="128"/>
      <c r="C5" s="128"/>
      <c r="D5" s="129"/>
    </row>
    <row r="6" spans="1:5" s="16" customFormat="1" ht="47.25" customHeight="1" thickBot="1">
      <c r="A6" s="29" t="s">
        <v>2</v>
      </c>
      <c r="B6" s="30" t="s">
        <v>4</v>
      </c>
      <c r="C6" s="30" t="s">
        <v>5</v>
      </c>
      <c r="D6" s="31" t="s">
        <v>135</v>
      </c>
      <c r="E6" s="32" t="s">
        <v>18</v>
      </c>
    </row>
    <row r="7" spans="1:5" ht="13.5" customHeight="1">
      <c r="A7" s="27">
        <v>1</v>
      </c>
      <c r="B7" s="28">
        <v>2</v>
      </c>
      <c r="C7" s="28">
        <v>3</v>
      </c>
      <c r="D7" s="34">
        <v>4</v>
      </c>
      <c r="E7" s="33">
        <v>5</v>
      </c>
    </row>
    <row r="8" spans="1:5" s="18" customFormat="1" ht="15" customHeight="1">
      <c r="A8" s="95" t="s">
        <v>8</v>
      </c>
      <c r="B8" s="17">
        <v>1</v>
      </c>
      <c r="C8" s="17">
        <v>0</v>
      </c>
      <c r="D8" s="57">
        <f>D9+D10+D11+D12</f>
        <v>13073.099999999999</v>
      </c>
      <c r="E8" s="57">
        <f>E9+E10+E11+E12</f>
        <v>0</v>
      </c>
    </row>
    <row r="9" spans="1:5" ht="30.75" customHeight="1">
      <c r="A9" s="96" t="s">
        <v>10</v>
      </c>
      <c r="B9" s="19">
        <v>1</v>
      </c>
      <c r="C9" s="19">
        <v>2</v>
      </c>
      <c r="D9" s="97">
        <f>Вед2017!G14</f>
        <v>1734.8</v>
      </c>
      <c r="E9" s="98">
        <f>Вед2017!H14</f>
        <v>0</v>
      </c>
    </row>
    <row r="10" spans="1:5" ht="45.75" customHeight="1">
      <c r="A10" s="96" t="s">
        <v>11</v>
      </c>
      <c r="B10" s="19">
        <v>1</v>
      </c>
      <c r="C10" s="19">
        <v>4</v>
      </c>
      <c r="D10" s="97">
        <f>Вед2017!G22</f>
        <v>10440</v>
      </c>
      <c r="E10" s="97"/>
    </row>
    <row r="11" spans="1:5" ht="15">
      <c r="A11" s="96" t="s">
        <v>1</v>
      </c>
      <c r="B11" s="19">
        <v>1</v>
      </c>
      <c r="C11" s="19">
        <v>11</v>
      </c>
      <c r="D11" s="97">
        <v>100</v>
      </c>
      <c r="E11" s="97"/>
    </row>
    <row r="12" spans="1:5" ht="15">
      <c r="A12" s="96" t="s">
        <v>9</v>
      </c>
      <c r="B12" s="19">
        <v>1</v>
      </c>
      <c r="C12" s="19">
        <v>13</v>
      </c>
      <c r="D12" s="97">
        <f>Вед2017!G38</f>
        <v>798.3</v>
      </c>
      <c r="E12" s="97"/>
    </row>
    <row r="13" spans="1:5" s="16" customFormat="1" ht="15">
      <c r="A13" s="99" t="s">
        <v>15</v>
      </c>
      <c r="B13" s="20">
        <v>2</v>
      </c>
      <c r="C13" s="20">
        <v>0</v>
      </c>
      <c r="D13" s="100">
        <f>D14</f>
        <v>378.20000000000005</v>
      </c>
      <c r="E13" s="101">
        <f>E14</f>
        <v>378.20000000000005</v>
      </c>
    </row>
    <row r="14" spans="1:5" ht="15">
      <c r="A14" s="96" t="s">
        <v>16</v>
      </c>
      <c r="B14" s="19">
        <v>2</v>
      </c>
      <c r="C14" s="19">
        <v>3</v>
      </c>
      <c r="D14" s="97">
        <f>Вед2017!G53</f>
        <v>378.20000000000005</v>
      </c>
      <c r="E14" s="98">
        <f>D14</f>
        <v>378.20000000000005</v>
      </c>
    </row>
    <row r="15" spans="1:5" ht="15">
      <c r="A15" s="99" t="s">
        <v>31</v>
      </c>
      <c r="B15" s="20">
        <v>3</v>
      </c>
      <c r="C15" s="20">
        <v>0</v>
      </c>
      <c r="D15" s="102">
        <f>D16+D17</f>
        <v>82.9</v>
      </c>
      <c r="E15" s="102">
        <f>E16</f>
        <v>54.300000000000004</v>
      </c>
    </row>
    <row r="16" spans="1:5" ht="15">
      <c r="A16" s="96" t="s">
        <v>32</v>
      </c>
      <c r="B16" s="21">
        <v>3</v>
      </c>
      <c r="C16" s="19">
        <v>4</v>
      </c>
      <c r="D16" s="97">
        <f>Вед2017!G63</f>
        <v>54.300000000000004</v>
      </c>
      <c r="E16" s="98">
        <f>D16</f>
        <v>54.300000000000004</v>
      </c>
    </row>
    <row r="17" spans="1:5" ht="30.75">
      <c r="A17" s="96" t="s">
        <v>41</v>
      </c>
      <c r="B17" s="21">
        <v>3</v>
      </c>
      <c r="C17" s="19">
        <v>14</v>
      </c>
      <c r="D17" s="97">
        <f>Вед2017!G77</f>
        <v>28.6</v>
      </c>
      <c r="E17" s="98"/>
    </row>
    <row r="18" spans="1:5" ht="15">
      <c r="A18" s="99" t="s">
        <v>24</v>
      </c>
      <c r="B18" s="20">
        <v>4</v>
      </c>
      <c r="C18" s="20">
        <v>0</v>
      </c>
      <c r="D18" s="102">
        <f>D19+D21+D20</f>
        <v>5058.7</v>
      </c>
      <c r="E18" s="108"/>
    </row>
    <row r="19" spans="1:5" ht="15">
      <c r="A19" s="103" t="s">
        <v>42</v>
      </c>
      <c r="B19" s="21">
        <v>4</v>
      </c>
      <c r="C19" s="19">
        <v>1</v>
      </c>
      <c r="D19" s="104">
        <f>Вед2017!G89</f>
        <v>1272.7</v>
      </c>
      <c r="E19" s="98"/>
    </row>
    <row r="20" spans="1:5" ht="15">
      <c r="A20" s="103" t="s">
        <v>68</v>
      </c>
      <c r="B20" s="21">
        <v>4</v>
      </c>
      <c r="C20" s="19">
        <v>9</v>
      </c>
      <c r="D20" s="104">
        <f>Вед2017!G95</f>
        <v>3490.5</v>
      </c>
      <c r="E20" s="98"/>
    </row>
    <row r="21" spans="1:5" ht="15">
      <c r="A21" s="96" t="s">
        <v>25</v>
      </c>
      <c r="B21" s="19">
        <v>4</v>
      </c>
      <c r="C21" s="19">
        <v>10</v>
      </c>
      <c r="D21" s="97">
        <f>Вед2017!G105</f>
        <v>295.5</v>
      </c>
      <c r="E21" s="98"/>
    </row>
    <row r="22" spans="1:5" s="18" customFormat="1" ht="15">
      <c r="A22" s="95" t="s">
        <v>14</v>
      </c>
      <c r="B22" s="17">
        <v>5</v>
      </c>
      <c r="C22" s="17">
        <v>0</v>
      </c>
      <c r="D22" s="57">
        <f>D24+D25+D23+D26</f>
        <v>2063.2</v>
      </c>
      <c r="E22" s="57"/>
    </row>
    <row r="23" spans="1:5" s="18" customFormat="1" ht="15">
      <c r="A23" s="103" t="s">
        <v>65</v>
      </c>
      <c r="B23" s="21">
        <v>5</v>
      </c>
      <c r="C23" s="21">
        <v>1</v>
      </c>
      <c r="D23" s="105">
        <v>110</v>
      </c>
      <c r="E23" s="57"/>
    </row>
    <row r="24" spans="1:5" s="18" customFormat="1" ht="15">
      <c r="A24" s="103" t="s">
        <v>43</v>
      </c>
      <c r="B24" s="21">
        <v>5</v>
      </c>
      <c r="C24" s="21">
        <v>2</v>
      </c>
      <c r="D24" s="105">
        <v>188.3</v>
      </c>
      <c r="E24" s="105"/>
    </row>
    <row r="25" spans="1:8" ht="15">
      <c r="A25" s="96" t="s">
        <v>17</v>
      </c>
      <c r="B25" s="19">
        <v>5</v>
      </c>
      <c r="C25" s="19">
        <v>3</v>
      </c>
      <c r="D25" s="97">
        <f>Вед2017!G126</f>
        <v>1400</v>
      </c>
      <c r="E25" s="97"/>
      <c r="H25" s="55"/>
    </row>
    <row r="26" spans="1:8" ht="15">
      <c r="A26" s="96" t="s">
        <v>113</v>
      </c>
      <c r="B26" s="19">
        <v>5</v>
      </c>
      <c r="C26" s="19">
        <v>5</v>
      </c>
      <c r="D26" s="97">
        <f>Вед2017!G134</f>
        <v>364.9</v>
      </c>
      <c r="E26" s="97"/>
      <c r="H26" s="55"/>
    </row>
    <row r="27" spans="1:5" s="18" customFormat="1" ht="15">
      <c r="A27" s="95" t="s">
        <v>12</v>
      </c>
      <c r="B27" s="17">
        <v>7</v>
      </c>
      <c r="C27" s="17">
        <v>0</v>
      </c>
      <c r="D27" s="57">
        <f>D28</f>
        <v>312.4</v>
      </c>
      <c r="E27" s="57"/>
    </row>
    <row r="28" spans="1:6" ht="15">
      <c r="A28" s="96" t="s">
        <v>164</v>
      </c>
      <c r="B28" s="19">
        <v>7</v>
      </c>
      <c r="C28" s="19">
        <v>7</v>
      </c>
      <c r="D28" s="97">
        <f>Вед2017!G139</f>
        <v>312.4</v>
      </c>
      <c r="E28" s="97"/>
      <c r="F28" s="92"/>
    </row>
    <row r="29" spans="1:6" s="18" customFormat="1" ht="13.5" customHeight="1">
      <c r="A29" s="95" t="s">
        <v>37</v>
      </c>
      <c r="B29" s="17">
        <v>8</v>
      </c>
      <c r="C29" s="17">
        <v>0</v>
      </c>
      <c r="D29" s="57">
        <f>D30</f>
        <v>15445.199999999999</v>
      </c>
      <c r="E29" s="57"/>
      <c r="F29" s="56"/>
    </row>
    <row r="30" spans="1:6" ht="15">
      <c r="A30" s="96" t="s">
        <v>13</v>
      </c>
      <c r="B30" s="19">
        <v>8</v>
      </c>
      <c r="C30" s="19">
        <v>1</v>
      </c>
      <c r="D30" s="97">
        <f>Вед2017!G149</f>
        <v>15445.199999999999</v>
      </c>
      <c r="E30" s="97"/>
      <c r="F30" s="92"/>
    </row>
    <row r="31" spans="1:5" ht="15">
      <c r="A31" s="99" t="s">
        <v>26</v>
      </c>
      <c r="B31" s="20">
        <v>10</v>
      </c>
      <c r="C31" s="20">
        <v>0</v>
      </c>
      <c r="D31" s="102">
        <f>D32</f>
        <v>245.4</v>
      </c>
      <c r="E31" s="106"/>
    </row>
    <row r="32" spans="1:5" ht="15">
      <c r="A32" s="103" t="s">
        <v>27</v>
      </c>
      <c r="B32" s="21">
        <v>10</v>
      </c>
      <c r="C32" s="21">
        <v>1</v>
      </c>
      <c r="D32" s="104">
        <f>Вед2017!G171</f>
        <v>245.4</v>
      </c>
      <c r="E32" s="106"/>
    </row>
    <row r="33" spans="1:5" ht="15">
      <c r="A33" s="99" t="s">
        <v>28</v>
      </c>
      <c r="B33" s="20">
        <v>12</v>
      </c>
      <c r="C33" s="20">
        <v>0</v>
      </c>
      <c r="D33" s="102">
        <f>D34</f>
        <v>5</v>
      </c>
      <c r="E33" s="97"/>
    </row>
    <row r="34" spans="1:5" ht="15">
      <c r="A34" s="96" t="s">
        <v>29</v>
      </c>
      <c r="B34" s="19">
        <v>12</v>
      </c>
      <c r="C34" s="19">
        <v>4</v>
      </c>
      <c r="D34" s="97">
        <v>5</v>
      </c>
      <c r="E34" s="97"/>
    </row>
    <row r="35" spans="1:7" ht="15.75" customHeight="1" thickBot="1">
      <c r="A35" s="93" t="s">
        <v>19</v>
      </c>
      <c r="B35" s="126"/>
      <c r="C35" s="126"/>
      <c r="D35" s="94">
        <f>D8+D13+D18+D22+D27+D29+D33+D15+D31</f>
        <v>36664.100000000006</v>
      </c>
      <c r="E35" s="94">
        <f>E29+E27+E22+E13+E8+E15+E18</f>
        <v>432.50000000000006</v>
      </c>
      <c r="G35" s="55"/>
    </row>
    <row r="36" spans="1:3" ht="15">
      <c r="A36" s="22"/>
      <c r="B36" s="22"/>
      <c r="C36" s="22"/>
    </row>
    <row r="37" ht="15">
      <c r="D37" s="26"/>
    </row>
    <row r="40" ht="15">
      <c r="D40" s="26"/>
    </row>
    <row r="41" ht="15">
      <c r="D41" s="26"/>
    </row>
    <row r="45" ht="15">
      <c r="D45" s="26"/>
    </row>
    <row r="46" ht="15">
      <c r="G46" s="26"/>
    </row>
  </sheetData>
  <sheetProtection/>
  <mergeCells count="3">
    <mergeCell ref="B35:C35"/>
    <mergeCell ref="B4:C4"/>
    <mergeCell ref="A5:D5"/>
  </mergeCells>
  <printOptions/>
  <pageMargins left="1.19" right="0.15748031496062992" top="0.5" bottom="0.51" header="0.5118110236220472" footer="0.5118110236220472"/>
  <pageSetup fitToHeight="2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L313"/>
  <sheetViews>
    <sheetView tabSelected="1" view="pageBreakPreview" zoomScale="150" zoomScaleSheetLayoutView="150" zoomScalePageLayoutView="0" workbookViewId="0" topLeftCell="A1">
      <selection activeCell="E15" sqref="E15"/>
    </sheetView>
  </sheetViews>
  <sheetFormatPr defaultColWidth="9.375" defaultRowHeight="12.75"/>
  <cols>
    <col min="1" max="1" width="63.75390625" style="2" customWidth="1"/>
    <col min="2" max="2" width="5.625" style="2" customWidth="1"/>
    <col min="3" max="3" width="5.125" style="2" customWidth="1"/>
    <col min="4" max="4" width="7.375" style="2" customWidth="1"/>
    <col min="5" max="5" width="13.625" style="115" customWidth="1"/>
    <col min="6" max="6" width="5.125" style="2" customWidth="1"/>
    <col min="7" max="7" width="10.50390625" style="9" customWidth="1"/>
    <col min="8" max="8" width="10.00390625" style="2" customWidth="1"/>
    <col min="9" max="16384" width="9.375" style="2" customWidth="1"/>
  </cols>
  <sheetData>
    <row r="1" spans="1:6" ht="12.75" customHeight="1">
      <c r="A1" s="1"/>
      <c r="B1" s="1"/>
      <c r="C1" s="1"/>
      <c r="F1" s="24" t="s">
        <v>169</v>
      </c>
    </row>
    <row r="2" spans="1:6" ht="12.75" customHeight="1">
      <c r="A2" s="1"/>
      <c r="B2" s="1"/>
      <c r="C2" s="1"/>
      <c r="F2" s="24" t="s">
        <v>73</v>
      </c>
    </row>
    <row r="3" spans="1:7" ht="12.75" customHeight="1">
      <c r="A3" s="1"/>
      <c r="B3" s="1"/>
      <c r="C3" s="1"/>
      <c r="F3" s="76"/>
      <c r="G3" s="77" t="s">
        <v>34</v>
      </c>
    </row>
    <row r="4" spans="1:8" ht="12.75" customHeight="1">
      <c r="A4" s="1"/>
      <c r="B4" s="1"/>
      <c r="C4" s="1"/>
      <c r="F4" s="3"/>
      <c r="G4" s="109" t="s">
        <v>166</v>
      </c>
      <c r="H4" s="2" t="s">
        <v>170</v>
      </c>
    </row>
    <row r="5" spans="1:8" s="4" customFormat="1" ht="15">
      <c r="A5" s="130"/>
      <c r="B5" s="130"/>
      <c r="C5" s="130"/>
      <c r="D5" s="130"/>
      <c r="E5" s="130"/>
      <c r="F5" s="130"/>
      <c r="G5" s="130"/>
      <c r="H5" s="130"/>
    </row>
    <row r="6" spans="1:8" s="4" customFormat="1" ht="15">
      <c r="A6" s="130" t="s">
        <v>44</v>
      </c>
      <c r="B6" s="130"/>
      <c r="C6" s="130"/>
      <c r="D6" s="130"/>
      <c r="E6" s="130"/>
      <c r="F6" s="130"/>
      <c r="G6" s="130"/>
      <c r="H6" s="130"/>
    </row>
    <row r="7" spans="1:8" s="4" customFormat="1" ht="15">
      <c r="A7" s="130" t="s">
        <v>74</v>
      </c>
      <c r="B7" s="130"/>
      <c r="C7" s="130"/>
      <c r="D7" s="130"/>
      <c r="E7" s="130"/>
      <c r="F7" s="130"/>
      <c r="G7" s="130"/>
      <c r="H7" s="130"/>
    </row>
    <row r="8" spans="1:8" s="4" customFormat="1" ht="15">
      <c r="A8" s="130" t="s">
        <v>120</v>
      </c>
      <c r="B8" s="130"/>
      <c r="C8" s="130"/>
      <c r="D8" s="130"/>
      <c r="E8" s="130"/>
      <c r="F8" s="130"/>
      <c r="G8" s="130"/>
      <c r="H8" s="130"/>
    </row>
    <row r="9" spans="1:8" s="4" customFormat="1" ht="15.75" thickBot="1">
      <c r="A9" s="130"/>
      <c r="B9" s="130"/>
      <c r="C9" s="130"/>
      <c r="D9" s="130"/>
      <c r="E9" s="130"/>
      <c r="F9" s="130"/>
      <c r="G9" s="130"/>
      <c r="H9" s="130"/>
    </row>
    <row r="10" spans="1:8" ht="60.75" customHeight="1">
      <c r="A10" s="42" t="s">
        <v>2</v>
      </c>
      <c r="B10" s="43" t="s">
        <v>3</v>
      </c>
      <c r="C10" s="43" t="s">
        <v>4</v>
      </c>
      <c r="D10" s="43" t="s">
        <v>5</v>
      </c>
      <c r="E10" s="124" t="s">
        <v>6</v>
      </c>
      <c r="F10" s="43" t="s">
        <v>7</v>
      </c>
      <c r="G10" s="44" t="s">
        <v>136</v>
      </c>
      <c r="H10" s="45" t="s">
        <v>18</v>
      </c>
    </row>
    <row r="11" spans="1:8" ht="12.75" customHeight="1">
      <c r="A11" s="46">
        <v>1</v>
      </c>
      <c r="B11" s="5">
        <v>2</v>
      </c>
      <c r="C11" s="5">
        <v>3</v>
      </c>
      <c r="D11" s="5">
        <v>4</v>
      </c>
      <c r="E11" s="125">
        <v>5</v>
      </c>
      <c r="F11" s="5">
        <v>6</v>
      </c>
      <c r="G11" s="5">
        <v>7</v>
      </c>
      <c r="H11" s="47">
        <v>8</v>
      </c>
    </row>
    <row r="12" spans="1:8" ht="12.75">
      <c r="A12" s="48" t="s">
        <v>75</v>
      </c>
      <c r="B12" s="35">
        <v>650</v>
      </c>
      <c r="C12" s="35"/>
      <c r="D12" s="35"/>
      <c r="E12" s="116"/>
      <c r="F12" s="35"/>
      <c r="G12" s="39">
        <f>G13+G53+G62+G87+G111+G139+G148+G170+G178</f>
        <v>36664.1</v>
      </c>
      <c r="H12" s="66">
        <f>H53+H62+H78+H88+H121</f>
        <v>432.50000000000006</v>
      </c>
    </row>
    <row r="13" spans="1:8" s="58" customFormat="1" ht="12.75">
      <c r="A13" s="52" t="s">
        <v>8</v>
      </c>
      <c r="B13" s="11">
        <v>650</v>
      </c>
      <c r="C13" s="12">
        <v>1</v>
      </c>
      <c r="D13" s="61"/>
      <c r="E13" s="117"/>
      <c r="F13" s="11"/>
      <c r="G13" s="40">
        <f>G14+G22+G33+G38</f>
        <v>13073.099999999999</v>
      </c>
      <c r="H13" s="54"/>
    </row>
    <row r="14" spans="1:8" ht="26.25" customHeight="1">
      <c r="A14" s="52" t="s">
        <v>10</v>
      </c>
      <c r="B14" s="6">
        <v>650</v>
      </c>
      <c r="C14" s="7">
        <v>1</v>
      </c>
      <c r="D14" s="8">
        <v>2</v>
      </c>
      <c r="E14" s="118"/>
      <c r="F14" s="6"/>
      <c r="G14" s="74">
        <f>G15</f>
        <v>1734.8</v>
      </c>
      <c r="H14" s="50"/>
    </row>
    <row r="15" spans="1:8" ht="40.5" customHeight="1">
      <c r="A15" s="111" t="s">
        <v>140</v>
      </c>
      <c r="B15" s="6">
        <v>650</v>
      </c>
      <c r="C15" s="7">
        <v>1</v>
      </c>
      <c r="D15" s="8">
        <v>2</v>
      </c>
      <c r="E15" s="118" t="s">
        <v>59</v>
      </c>
      <c r="F15" s="6"/>
      <c r="G15" s="74">
        <f>G18</f>
        <v>1734.8</v>
      </c>
      <c r="H15" s="50"/>
    </row>
    <row r="16" spans="1:8" ht="81" customHeight="1">
      <c r="A16" s="111" t="s">
        <v>122</v>
      </c>
      <c r="B16" s="6">
        <v>650</v>
      </c>
      <c r="C16" s="7">
        <v>1</v>
      </c>
      <c r="D16" s="8">
        <v>2</v>
      </c>
      <c r="E16" s="118" t="s">
        <v>141</v>
      </c>
      <c r="F16" s="6"/>
      <c r="G16" s="74">
        <f>G17</f>
        <v>1734.8</v>
      </c>
      <c r="H16" s="50"/>
    </row>
    <row r="17" spans="1:8" ht="18.75" customHeight="1">
      <c r="A17" s="111" t="s">
        <v>121</v>
      </c>
      <c r="B17" s="6">
        <v>650</v>
      </c>
      <c r="C17" s="7">
        <v>1</v>
      </c>
      <c r="D17" s="8">
        <v>2</v>
      </c>
      <c r="E17" s="118" t="s">
        <v>142</v>
      </c>
      <c r="F17" s="6"/>
      <c r="G17" s="74">
        <f>G18</f>
        <v>1734.8</v>
      </c>
      <c r="H17" s="50"/>
    </row>
    <row r="18" spans="1:8" ht="51" customHeight="1">
      <c r="A18" s="49" t="s">
        <v>90</v>
      </c>
      <c r="B18" s="6">
        <v>650</v>
      </c>
      <c r="C18" s="7">
        <v>1</v>
      </c>
      <c r="D18" s="8">
        <v>2</v>
      </c>
      <c r="E18" s="118" t="s">
        <v>142</v>
      </c>
      <c r="F18" s="6">
        <v>100</v>
      </c>
      <c r="G18" s="38">
        <f>G19</f>
        <v>1734.8</v>
      </c>
      <c r="H18" s="50"/>
    </row>
    <row r="19" spans="1:8" ht="29.25" customHeight="1">
      <c r="A19" s="49" t="s">
        <v>88</v>
      </c>
      <c r="B19" s="6">
        <v>650</v>
      </c>
      <c r="C19" s="7">
        <v>1</v>
      </c>
      <c r="D19" s="8">
        <v>2</v>
      </c>
      <c r="E19" s="118" t="s">
        <v>142</v>
      </c>
      <c r="F19" s="6">
        <v>120</v>
      </c>
      <c r="G19" s="38">
        <f>G20+G21</f>
        <v>1734.8</v>
      </c>
      <c r="H19" s="50"/>
    </row>
    <row r="20" spans="1:8" ht="14.25" customHeight="1">
      <c r="A20" s="49" t="s">
        <v>89</v>
      </c>
      <c r="B20" s="6">
        <v>650</v>
      </c>
      <c r="C20" s="7">
        <v>1</v>
      </c>
      <c r="D20" s="8">
        <v>2</v>
      </c>
      <c r="E20" s="118" t="s">
        <v>142</v>
      </c>
      <c r="F20" s="6">
        <v>121</v>
      </c>
      <c r="G20" s="38">
        <v>1344.8</v>
      </c>
      <c r="H20" s="50"/>
    </row>
    <row r="21" spans="1:8" ht="38.25" customHeight="1">
      <c r="A21" s="49" t="s">
        <v>69</v>
      </c>
      <c r="B21" s="6">
        <v>650</v>
      </c>
      <c r="C21" s="7">
        <v>1</v>
      </c>
      <c r="D21" s="8">
        <v>2</v>
      </c>
      <c r="E21" s="118" t="s">
        <v>142</v>
      </c>
      <c r="F21" s="6">
        <v>129</v>
      </c>
      <c r="G21" s="38">
        <v>390</v>
      </c>
      <c r="H21" s="50"/>
    </row>
    <row r="22" spans="1:8" ht="42.75" customHeight="1">
      <c r="A22" s="52" t="s">
        <v>11</v>
      </c>
      <c r="B22" s="6">
        <v>650</v>
      </c>
      <c r="C22" s="7">
        <v>1</v>
      </c>
      <c r="D22" s="8">
        <v>4</v>
      </c>
      <c r="E22" s="118"/>
      <c r="F22" s="6"/>
      <c r="G22" s="74">
        <f>G23</f>
        <v>10440</v>
      </c>
      <c r="H22" s="78"/>
    </row>
    <row r="23" spans="1:12" ht="40.5" customHeight="1">
      <c r="A23" s="49" t="s">
        <v>140</v>
      </c>
      <c r="B23" s="6">
        <v>650</v>
      </c>
      <c r="C23" s="7">
        <v>1</v>
      </c>
      <c r="D23" s="8">
        <v>4</v>
      </c>
      <c r="E23" s="118" t="s">
        <v>59</v>
      </c>
      <c r="F23" s="6"/>
      <c r="G23" s="74">
        <f>G25</f>
        <v>10440</v>
      </c>
      <c r="H23" s="78"/>
      <c r="L23" s="10"/>
    </row>
    <row r="24" spans="1:8" ht="65.25" customHeight="1">
      <c r="A24" s="49" t="s">
        <v>122</v>
      </c>
      <c r="B24" s="6"/>
      <c r="C24" s="7"/>
      <c r="D24" s="8"/>
      <c r="E24" s="118" t="s">
        <v>141</v>
      </c>
      <c r="F24" s="6"/>
      <c r="G24" s="74">
        <f>G25</f>
        <v>10440</v>
      </c>
      <c r="H24" s="78"/>
    </row>
    <row r="25" spans="1:8" ht="27.75" customHeight="1">
      <c r="A25" s="49" t="s">
        <v>100</v>
      </c>
      <c r="B25" s="6">
        <v>650</v>
      </c>
      <c r="C25" s="7">
        <v>1</v>
      </c>
      <c r="D25" s="8">
        <v>4</v>
      </c>
      <c r="E25" s="118" t="s">
        <v>143</v>
      </c>
      <c r="F25" s="6"/>
      <c r="G25" s="74">
        <f>G26+G31</f>
        <v>10440</v>
      </c>
      <c r="H25" s="78"/>
    </row>
    <row r="26" spans="1:8" ht="53.25" customHeight="1">
      <c r="A26" s="49" t="s">
        <v>90</v>
      </c>
      <c r="B26" s="6">
        <v>650</v>
      </c>
      <c r="C26" s="7">
        <v>1</v>
      </c>
      <c r="D26" s="8">
        <v>4</v>
      </c>
      <c r="E26" s="118" t="s">
        <v>143</v>
      </c>
      <c r="F26" s="6">
        <v>100</v>
      </c>
      <c r="G26" s="74">
        <f>G27</f>
        <v>10290.8</v>
      </c>
      <c r="H26" s="78"/>
    </row>
    <row r="27" spans="1:8" ht="28.5" customHeight="1">
      <c r="A27" s="49" t="s">
        <v>94</v>
      </c>
      <c r="B27" s="6">
        <v>650</v>
      </c>
      <c r="C27" s="7">
        <v>1</v>
      </c>
      <c r="D27" s="8">
        <v>4</v>
      </c>
      <c r="E27" s="118" t="s">
        <v>143</v>
      </c>
      <c r="F27" s="6">
        <v>120</v>
      </c>
      <c r="G27" s="38">
        <f>G28+G29+G30</f>
        <v>10290.8</v>
      </c>
      <c r="H27" s="50"/>
    </row>
    <row r="28" spans="1:8" ht="16.5" customHeight="1">
      <c r="A28" s="49" t="s">
        <v>91</v>
      </c>
      <c r="B28" s="6">
        <v>650</v>
      </c>
      <c r="C28" s="7">
        <v>1</v>
      </c>
      <c r="D28" s="8">
        <v>4</v>
      </c>
      <c r="E28" s="118" t="s">
        <v>143</v>
      </c>
      <c r="F28" s="6">
        <v>121</v>
      </c>
      <c r="G28" s="38">
        <v>8039.2</v>
      </c>
      <c r="H28" s="50"/>
    </row>
    <row r="29" spans="1:8" ht="41.25" customHeight="1">
      <c r="A29" s="49" t="s">
        <v>69</v>
      </c>
      <c r="B29" s="6">
        <v>650</v>
      </c>
      <c r="C29" s="7">
        <v>1</v>
      </c>
      <c r="D29" s="8">
        <v>4</v>
      </c>
      <c r="E29" s="118" t="s">
        <v>143</v>
      </c>
      <c r="F29" s="6">
        <v>129</v>
      </c>
      <c r="G29" s="38">
        <v>2251.1</v>
      </c>
      <c r="H29" s="50"/>
    </row>
    <row r="30" spans="1:8" ht="28.5" customHeight="1">
      <c r="A30" s="75" t="s">
        <v>45</v>
      </c>
      <c r="B30" s="6">
        <v>650</v>
      </c>
      <c r="C30" s="7">
        <v>1</v>
      </c>
      <c r="D30" s="8">
        <v>4</v>
      </c>
      <c r="E30" s="118" t="s">
        <v>143</v>
      </c>
      <c r="F30" s="6">
        <v>122</v>
      </c>
      <c r="G30" s="38">
        <v>0.5</v>
      </c>
      <c r="H30" s="50"/>
    </row>
    <row r="31" spans="1:8" ht="18" customHeight="1">
      <c r="A31" s="49" t="s">
        <v>39</v>
      </c>
      <c r="B31" s="6">
        <v>650</v>
      </c>
      <c r="C31" s="7">
        <v>1</v>
      </c>
      <c r="D31" s="8">
        <v>4</v>
      </c>
      <c r="E31" s="118" t="s">
        <v>143</v>
      </c>
      <c r="F31" s="6">
        <v>500</v>
      </c>
      <c r="G31" s="38">
        <f>G32</f>
        <v>149.2</v>
      </c>
      <c r="H31" s="50"/>
    </row>
    <row r="32" spans="1:8" ht="18.75" customHeight="1">
      <c r="A32" s="49" t="s">
        <v>87</v>
      </c>
      <c r="B32" s="6">
        <v>650</v>
      </c>
      <c r="C32" s="7">
        <v>1</v>
      </c>
      <c r="D32" s="8">
        <v>4</v>
      </c>
      <c r="E32" s="118" t="s">
        <v>143</v>
      </c>
      <c r="F32" s="6">
        <v>540</v>
      </c>
      <c r="G32" s="38">
        <v>149.2</v>
      </c>
      <c r="H32" s="50"/>
    </row>
    <row r="33" spans="1:8" s="58" customFormat="1" ht="12.75" customHeight="1">
      <c r="A33" s="52" t="s">
        <v>22</v>
      </c>
      <c r="B33" s="11">
        <v>650</v>
      </c>
      <c r="C33" s="12">
        <v>1</v>
      </c>
      <c r="D33" s="61">
        <v>11</v>
      </c>
      <c r="E33" s="117"/>
      <c r="F33" s="11"/>
      <c r="G33" s="74">
        <f>G37</f>
        <v>100</v>
      </c>
      <c r="H33" s="53"/>
    </row>
    <row r="34" spans="1:8" s="58" customFormat="1" ht="12.75" customHeight="1">
      <c r="A34" s="75" t="s">
        <v>36</v>
      </c>
      <c r="B34" s="71">
        <v>650</v>
      </c>
      <c r="C34" s="72">
        <v>1</v>
      </c>
      <c r="D34" s="73">
        <v>11</v>
      </c>
      <c r="E34" s="119" t="s">
        <v>56</v>
      </c>
      <c r="F34" s="11"/>
      <c r="G34" s="70">
        <f>G35</f>
        <v>100</v>
      </c>
      <c r="H34" s="53"/>
    </row>
    <row r="35" spans="1:8" ht="12.75" customHeight="1">
      <c r="A35" s="62" t="s">
        <v>23</v>
      </c>
      <c r="B35" s="63">
        <v>650</v>
      </c>
      <c r="C35" s="64">
        <v>1</v>
      </c>
      <c r="D35" s="65">
        <v>11</v>
      </c>
      <c r="E35" s="118" t="s">
        <v>57</v>
      </c>
      <c r="F35" s="6"/>
      <c r="G35" s="38">
        <f>G36</f>
        <v>100</v>
      </c>
      <c r="H35" s="50"/>
    </row>
    <row r="36" spans="1:8" ht="12.75" customHeight="1">
      <c r="A36" s="75" t="s">
        <v>51</v>
      </c>
      <c r="B36" s="63">
        <v>650</v>
      </c>
      <c r="C36" s="64">
        <v>1</v>
      </c>
      <c r="D36" s="65">
        <v>11</v>
      </c>
      <c r="E36" s="118" t="s">
        <v>57</v>
      </c>
      <c r="F36" s="6">
        <v>800</v>
      </c>
      <c r="G36" s="38">
        <f>G37</f>
        <v>100</v>
      </c>
      <c r="H36" s="50"/>
    </row>
    <row r="37" spans="1:8" ht="12.75" customHeight="1">
      <c r="A37" s="75" t="s">
        <v>38</v>
      </c>
      <c r="B37" s="63">
        <v>650</v>
      </c>
      <c r="C37" s="64">
        <v>1</v>
      </c>
      <c r="D37" s="65">
        <v>11</v>
      </c>
      <c r="E37" s="118" t="s">
        <v>57</v>
      </c>
      <c r="F37" s="6">
        <v>870</v>
      </c>
      <c r="G37" s="38">
        <v>100</v>
      </c>
      <c r="H37" s="50"/>
    </row>
    <row r="38" spans="1:8" ht="13.5">
      <c r="A38" s="52" t="s">
        <v>9</v>
      </c>
      <c r="B38" s="11">
        <v>650</v>
      </c>
      <c r="C38" s="12">
        <v>1</v>
      </c>
      <c r="D38" s="61">
        <v>13</v>
      </c>
      <c r="E38" s="118"/>
      <c r="F38" s="6"/>
      <c r="G38" s="74">
        <f>G39</f>
        <v>798.3</v>
      </c>
      <c r="H38" s="51"/>
    </row>
    <row r="39" spans="1:8" ht="39">
      <c r="A39" s="49" t="s">
        <v>140</v>
      </c>
      <c r="B39" s="6">
        <v>650</v>
      </c>
      <c r="C39" s="7">
        <v>1</v>
      </c>
      <c r="D39" s="8">
        <v>13</v>
      </c>
      <c r="E39" s="118" t="s">
        <v>59</v>
      </c>
      <c r="F39" s="6"/>
      <c r="G39" s="112">
        <f>G40</f>
        <v>798.3</v>
      </c>
      <c r="H39" s="51"/>
    </row>
    <row r="40" spans="1:8" ht="66" customHeight="1">
      <c r="A40" s="75" t="s">
        <v>122</v>
      </c>
      <c r="B40" s="71">
        <v>650</v>
      </c>
      <c r="C40" s="72">
        <v>1</v>
      </c>
      <c r="D40" s="73">
        <v>13</v>
      </c>
      <c r="E40" s="120" t="s">
        <v>141</v>
      </c>
      <c r="F40" s="6"/>
      <c r="G40" s="112">
        <f>G41</f>
        <v>798.3</v>
      </c>
      <c r="H40" s="51"/>
    </row>
    <row r="41" spans="1:8" ht="24" customHeight="1">
      <c r="A41" s="49" t="s">
        <v>76</v>
      </c>
      <c r="B41" s="6">
        <v>650</v>
      </c>
      <c r="C41" s="7">
        <v>1</v>
      </c>
      <c r="D41" s="8">
        <v>13</v>
      </c>
      <c r="E41" s="118" t="s">
        <v>144</v>
      </c>
      <c r="F41" s="6"/>
      <c r="G41" s="38">
        <f>G42+G45+G48</f>
        <v>798.3</v>
      </c>
      <c r="H41" s="51"/>
    </row>
    <row r="42" spans="1:8" ht="52.5" customHeight="1">
      <c r="A42" s="75" t="s">
        <v>90</v>
      </c>
      <c r="B42" s="71">
        <v>650</v>
      </c>
      <c r="C42" s="72">
        <v>1</v>
      </c>
      <c r="D42" s="73">
        <v>13</v>
      </c>
      <c r="E42" s="118" t="s">
        <v>144</v>
      </c>
      <c r="F42" s="71">
        <v>100</v>
      </c>
      <c r="G42" s="70">
        <f>G43</f>
        <v>48.2</v>
      </c>
      <c r="H42" s="110"/>
    </row>
    <row r="43" spans="1:8" ht="24" customHeight="1">
      <c r="A43" s="75" t="s">
        <v>94</v>
      </c>
      <c r="B43" s="71">
        <v>650</v>
      </c>
      <c r="C43" s="72">
        <v>1</v>
      </c>
      <c r="D43" s="73">
        <v>13</v>
      </c>
      <c r="E43" s="118" t="s">
        <v>144</v>
      </c>
      <c r="F43" s="71">
        <v>120</v>
      </c>
      <c r="G43" s="70">
        <f>G44</f>
        <v>48.2</v>
      </c>
      <c r="H43" s="110"/>
    </row>
    <row r="44" spans="1:8" ht="30.75" customHeight="1">
      <c r="A44" s="75" t="s">
        <v>45</v>
      </c>
      <c r="B44" s="71">
        <v>650</v>
      </c>
      <c r="C44" s="72">
        <v>1</v>
      </c>
      <c r="D44" s="73">
        <v>13</v>
      </c>
      <c r="E44" s="118" t="s">
        <v>144</v>
      </c>
      <c r="F44" s="71">
        <v>122</v>
      </c>
      <c r="G44" s="70">
        <v>48.2</v>
      </c>
      <c r="H44" s="110"/>
    </row>
    <row r="45" spans="1:8" ht="30.75" customHeight="1">
      <c r="A45" s="68" t="s">
        <v>71</v>
      </c>
      <c r="B45" s="71">
        <v>650</v>
      </c>
      <c r="C45" s="72">
        <v>1</v>
      </c>
      <c r="D45" s="73">
        <v>13</v>
      </c>
      <c r="E45" s="118" t="s">
        <v>144</v>
      </c>
      <c r="F45" s="71">
        <v>200</v>
      </c>
      <c r="G45" s="70">
        <f>G46</f>
        <v>668.3</v>
      </c>
      <c r="H45" s="110"/>
    </row>
    <row r="46" spans="1:8" ht="30.75" customHeight="1">
      <c r="A46" s="68" t="s">
        <v>52</v>
      </c>
      <c r="B46" s="71">
        <v>650</v>
      </c>
      <c r="C46" s="72">
        <v>1</v>
      </c>
      <c r="D46" s="73">
        <v>13</v>
      </c>
      <c r="E46" s="118" t="s">
        <v>144</v>
      </c>
      <c r="F46" s="71">
        <v>240</v>
      </c>
      <c r="G46" s="70">
        <f>G47</f>
        <v>668.3</v>
      </c>
      <c r="H46" s="110"/>
    </row>
    <row r="47" spans="1:8" ht="30.75" customHeight="1">
      <c r="A47" s="68" t="s">
        <v>46</v>
      </c>
      <c r="B47" s="71">
        <v>650</v>
      </c>
      <c r="C47" s="72">
        <v>1</v>
      </c>
      <c r="D47" s="73">
        <v>13</v>
      </c>
      <c r="E47" s="118" t="s">
        <v>144</v>
      </c>
      <c r="F47" s="71">
        <v>244</v>
      </c>
      <c r="G47" s="70">
        <f>546.9+121.4</f>
        <v>668.3</v>
      </c>
      <c r="H47" s="110"/>
    </row>
    <row r="48" spans="1:8" ht="21" customHeight="1">
      <c r="A48" s="68" t="s">
        <v>51</v>
      </c>
      <c r="B48" s="71">
        <v>650</v>
      </c>
      <c r="C48" s="72">
        <v>1</v>
      </c>
      <c r="D48" s="73">
        <v>13</v>
      </c>
      <c r="E48" s="118" t="s">
        <v>144</v>
      </c>
      <c r="F48" s="71">
        <v>800</v>
      </c>
      <c r="G48" s="70">
        <f>G49</f>
        <v>81.80000000000001</v>
      </c>
      <c r="H48" s="110"/>
    </row>
    <row r="49" spans="1:8" ht="15.75" customHeight="1">
      <c r="A49" s="75" t="s">
        <v>92</v>
      </c>
      <c r="B49" s="71">
        <v>650</v>
      </c>
      <c r="C49" s="72">
        <v>1</v>
      </c>
      <c r="D49" s="73">
        <v>13</v>
      </c>
      <c r="E49" s="118" t="s">
        <v>144</v>
      </c>
      <c r="F49" s="71">
        <v>850</v>
      </c>
      <c r="G49" s="70">
        <f>SUM(G50:G52)</f>
        <v>81.80000000000001</v>
      </c>
      <c r="H49" s="110"/>
    </row>
    <row r="50" spans="1:8" ht="23.25" customHeight="1">
      <c r="A50" s="75" t="s">
        <v>86</v>
      </c>
      <c r="B50" s="71">
        <v>650</v>
      </c>
      <c r="C50" s="72">
        <v>1</v>
      </c>
      <c r="D50" s="73">
        <v>13</v>
      </c>
      <c r="E50" s="118" t="s">
        <v>144</v>
      </c>
      <c r="F50" s="71">
        <v>851</v>
      </c>
      <c r="G50" s="70">
        <v>54.7</v>
      </c>
      <c r="H50" s="110"/>
    </row>
    <row r="51" spans="1:8" ht="16.5" customHeight="1">
      <c r="A51" s="75" t="s">
        <v>93</v>
      </c>
      <c r="B51" s="71">
        <v>650</v>
      </c>
      <c r="C51" s="72">
        <v>1</v>
      </c>
      <c r="D51" s="73">
        <v>13</v>
      </c>
      <c r="E51" s="118" t="s">
        <v>144</v>
      </c>
      <c r="F51" s="71">
        <v>852</v>
      </c>
      <c r="G51" s="70">
        <v>15.7</v>
      </c>
      <c r="H51" s="110"/>
    </row>
    <row r="52" spans="1:8" ht="16.5" customHeight="1">
      <c r="A52" s="75" t="s">
        <v>137</v>
      </c>
      <c r="B52" s="71">
        <v>650</v>
      </c>
      <c r="C52" s="72">
        <v>1</v>
      </c>
      <c r="D52" s="73">
        <v>13</v>
      </c>
      <c r="E52" s="118" t="s">
        <v>144</v>
      </c>
      <c r="F52" s="71">
        <v>853</v>
      </c>
      <c r="G52" s="70">
        <v>11.4</v>
      </c>
      <c r="H52" s="110"/>
    </row>
    <row r="53" spans="1:8" s="58" customFormat="1" ht="12.75" customHeight="1">
      <c r="A53" s="52" t="s">
        <v>15</v>
      </c>
      <c r="B53" s="11">
        <v>650</v>
      </c>
      <c r="C53" s="12">
        <v>2</v>
      </c>
      <c r="D53" s="61">
        <v>0</v>
      </c>
      <c r="E53" s="117"/>
      <c r="F53" s="11"/>
      <c r="G53" s="40">
        <f>G55</f>
        <v>378.20000000000005</v>
      </c>
      <c r="H53" s="54">
        <f>G53</f>
        <v>378.20000000000005</v>
      </c>
    </row>
    <row r="54" spans="1:8" s="58" customFormat="1" ht="12.75" customHeight="1">
      <c r="A54" s="52" t="s">
        <v>16</v>
      </c>
      <c r="B54" s="11">
        <v>650</v>
      </c>
      <c r="C54" s="12">
        <v>2</v>
      </c>
      <c r="D54" s="61">
        <v>3</v>
      </c>
      <c r="E54" s="117"/>
      <c r="F54" s="11"/>
      <c r="G54" s="40">
        <f>G55</f>
        <v>378.20000000000005</v>
      </c>
      <c r="H54" s="54">
        <f>H55</f>
        <v>378.20000000000005</v>
      </c>
    </row>
    <row r="55" spans="1:8" s="58" customFormat="1" ht="40.5" customHeight="1">
      <c r="A55" s="75" t="s">
        <v>140</v>
      </c>
      <c r="B55" s="71">
        <v>650</v>
      </c>
      <c r="C55" s="72">
        <v>2</v>
      </c>
      <c r="D55" s="73">
        <v>3</v>
      </c>
      <c r="E55" s="120" t="s">
        <v>59</v>
      </c>
      <c r="F55" s="11"/>
      <c r="G55" s="40">
        <f>G56</f>
        <v>378.20000000000005</v>
      </c>
      <c r="H55" s="54">
        <f>G55</f>
        <v>378.20000000000005</v>
      </c>
    </row>
    <row r="56" spans="1:8" s="58" customFormat="1" ht="79.5" customHeight="1">
      <c r="A56" s="75" t="s">
        <v>122</v>
      </c>
      <c r="B56" s="71">
        <v>650</v>
      </c>
      <c r="C56" s="72">
        <v>2</v>
      </c>
      <c r="D56" s="73">
        <v>3</v>
      </c>
      <c r="E56" s="120" t="s">
        <v>141</v>
      </c>
      <c r="F56" s="11"/>
      <c r="G56" s="38">
        <f>G57</f>
        <v>378.20000000000005</v>
      </c>
      <c r="H56" s="54">
        <f>H57</f>
        <v>378.20000000000005</v>
      </c>
    </row>
    <row r="57" spans="1:8" ht="25.5" customHeight="1">
      <c r="A57" s="49" t="s">
        <v>138</v>
      </c>
      <c r="B57" s="6">
        <v>650</v>
      </c>
      <c r="C57" s="7">
        <v>2</v>
      </c>
      <c r="D57" s="8">
        <v>3</v>
      </c>
      <c r="E57" s="118" t="s">
        <v>145</v>
      </c>
      <c r="F57" s="6"/>
      <c r="G57" s="38">
        <f>G58</f>
        <v>378.20000000000005</v>
      </c>
      <c r="H57" s="67">
        <f aca="true" t="shared" si="0" ref="H57:H63">G57</f>
        <v>378.20000000000005</v>
      </c>
    </row>
    <row r="58" spans="1:8" ht="54.75" customHeight="1">
      <c r="A58" s="49" t="s">
        <v>101</v>
      </c>
      <c r="B58" s="6">
        <v>650</v>
      </c>
      <c r="C58" s="7">
        <v>2</v>
      </c>
      <c r="D58" s="8">
        <v>3</v>
      </c>
      <c r="E58" s="118" t="s">
        <v>145</v>
      </c>
      <c r="F58" s="6">
        <v>100</v>
      </c>
      <c r="G58" s="38">
        <f>G59</f>
        <v>378.20000000000005</v>
      </c>
      <c r="H58" s="67">
        <f t="shared" si="0"/>
        <v>378.20000000000005</v>
      </c>
    </row>
    <row r="59" spans="1:8" ht="27.75" customHeight="1">
      <c r="A59" s="49" t="s">
        <v>102</v>
      </c>
      <c r="B59" s="6">
        <v>650</v>
      </c>
      <c r="C59" s="7">
        <v>2</v>
      </c>
      <c r="D59" s="8">
        <v>3</v>
      </c>
      <c r="E59" s="118" t="s">
        <v>145</v>
      </c>
      <c r="F59" s="6">
        <v>120</v>
      </c>
      <c r="G59" s="38">
        <f>G60+G61</f>
        <v>378.20000000000005</v>
      </c>
      <c r="H59" s="67">
        <f>G59</f>
        <v>378.20000000000005</v>
      </c>
    </row>
    <row r="60" spans="1:8" ht="18" customHeight="1">
      <c r="A60" s="49" t="s">
        <v>91</v>
      </c>
      <c r="B60" s="6">
        <v>650</v>
      </c>
      <c r="C60" s="7">
        <v>2</v>
      </c>
      <c r="D60" s="8">
        <v>3</v>
      </c>
      <c r="E60" s="118" t="s">
        <v>145</v>
      </c>
      <c r="F60" s="6">
        <v>121</v>
      </c>
      <c r="G60" s="38">
        <v>304.6</v>
      </c>
      <c r="H60" s="67">
        <f t="shared" si="0"/>
        <v>304.6</v>
      </c>
    </row>
    <row r="61" spans="1:8" ht="42" customHeight="1">
      <c r="A61" s="49" t="s">
        <v>69</v>
      </c>
      <c r="B61" s="6">
        <v>650</v>
      </c>
      <c r="C61" s="7">
        <v>2</v>
      </c>
      <c r="D61" s="8">
        <v>3</v>
      </c>
      <c r="E61" s="118" t="s">
        <v>145</v>
      </c>
      <c r="F61" s="6">
        <v>129</v>
      </c>
      <c r="G61" s="38">
        <v>73.6</v>
      </c>
      <c r="H61" s="67">
        <f>G61</f>
        <v>73.6</v>
      </c>
    </row>
    <row r="62" spans="1:8" ht="29.25" customHeight="1">
      <c r="A62" s="52" t="s">
        <v>31</v>
      </c>
      <c r="B62" s="11">
        <v>650</v>
      </c>
      <c r="C62" s="12">
        <v>3</v>
      </c>
      <c r="D62" s="61">
        <v>0</v>
      </c>
      <c r="E62" s="117"/>
      <c r="F62" s="11"/>
      <c r="G62" s="40">
        <f>G63+G77</f>
        <v>82.9</v>
      </c>
      <c r="H62" s="54">
        <f>H63</f>
        <v>54.300000000000004</v>
      </c>
    </row>
    <row r="63" spans="1:8" ht="11.25" customHeight="1">
      <c r="A63" s="62" t="s">
        <v>32</v>
      </c>
      <c r="B63" s="63">
        <v>650</v>
      </c>
      <c r="C63" s="64">
        <v>3</v>
      </c>
      <c r="D63" s="65">
        <v>4</v>
      </c>
      <c r="E63" s="121"/>
      <c r="F63" s="63"/>
      <c r="G63" s="69">
        <f>G64</f>
        <v>54.300000000000004</v>
      </c>
      <c r="H63" s="67">
        <f t="shared" si="0"/>
        <v>54.300000000000004</v>
      </c>
    </row>
    <row r="64" spans="1:8" ht="44.25" customHeight="1">
      <c r="A64" s="75" t="s">
        <v>140</v>
      </c>
      <c r="B64" s="63">
        <v>650</v>
      </c>
      <c r="C64" s="64">
        <v>3</v>
      </c>
      <c r="D64" s="65">
        <v>4</v>
      </c>
      <c r="E64" s="120" t="s">
        <v>59</v>
      </c>
      <c r="F64" s="63"/>
      <c r="G64" s="69">
        <f>G66</f>
        <v>54.300000000000004</v>
      </c>
      <c r="H64" s="67">
        <f>G64</f>
        <v>54.300000000000004</v>
      </c>
    </row>
    <row r="65" spans="1:8" ht="78.75" customHeight="1">
      <c r="A65" s="75" t="s">
        <v>122</v>
      </c>
      <c r="B65" s="63">
        <v>650</v>
      </c>
      <c r="C65" s="64">
        <v>3</v>
      </c>
      <c r="D65" s="65">
        <v>4</v>
      </c>
      <c r="E65" s="120" t="s">
        <v>141</v>
      </c>
      <c r="F65" s="63"/>
      <c r="G65" s="69">
        <f>G66</f>
        <v>54.300000000000004</v>
      </c>
      <c r="H65" s="69">
        <f>H66</f>
        <v>54.300000000000004</v>
      </c>
    </row>
    <row r="66" spans="1:8" ht="25.5" customHeight="1">
      <c r="A66" s="49" t="s">
        <v>165</v>
      </c>
      <c r="B66" s="6">
        <v>650</v>
      </c>
      <c r="C66" s="7">
        <v>3</v>
      </c>
      <c r="D66" s="8">
        <v>4</v>
      </c>
      <c r="E66" s="118" t="s">
        <v>146</v>
      </c>
      <c r="F66" s="6"/>
      <c r="G66" s="38">
        <f>G67+G72</f>
        <v>54.300000000000004</v>
      </c>
      <c r="H66" s="51">
        <f>G66</f>
        <v>54.300000000000004</v>
      </c>
    </row>
    <row r="67" spans="1:8" ht="27" customHeight="1">
      <c r="A67" s="49" t="s">
        <v>103</v>
      </c>
      <c r="B67" s="6">
        <v>650</v>
      </c>
      <c r="C67" s="7">
        <v>3</v>
      </c>
      <c r="D67" s="8">
        <v>4</v>
      </c>
      <c r="E67" s="118" t="s">
        <v>147</v>
      </c>
      <c r="F67" s="6"/>
      <c r="G67" s="38">
        <f>G68</f>
        <v>18.1</v>
      </c>
      <c r="H67" s="38">
        <f>H68</f>
        <v>18.1</v>
      </c>
    </row>
    <row r="68" spans="1:8" ht="55.5" customHeight="1">
      <c r="A68" s="49" t="s">
        <v>90</v>
      </c>
      <c r="B68" s="6">
        <v>650</v>
      </c>
      <c r="C68" s="7">
        <v>3</v>
      </c>
      <c r="D68" s="8">
        <v>4</v>
      </c>
      <c r="E68" s="118" t="s">
        <v>147</v>
      </c>
      <c r="F68" s="6">
        <v>100</v>
      </c>
      <c r="G68" s="38">
        <f>G69</f>
        <v>18.1</v>
      </c>
      <c r="H68" s="51">
        <f>G68</f>
        <v>18.1</v>
      </c>
    </row>
    <row r="69" spans="1:8" ht="29.25" customHeight="1">
      <c r="A69" s="49" t="s">
        <v>94</v>
      </c>
      <c r="B69" s="6">
        <v>650</v>
      </c>
      <c r="C69" s="7">
        <v>3</v>
      </c>
      <c r="D69" s="8">
        <v>4</v>
      </c>
      <c r="E69" s="118" t="s">
        <v>147</v>
      </c>
      <c r="F69" s="6">
        <v>120</v>
      </c>
      <c r="G69" s="38">
        <f>G70+G71</f>
        <v>18.1</v>
      </c>
      <c r="H69" s="51">
        <f>G69</f>
        <v>18.1</v>
      </c>
    </row>
    <row r="70" spans="1:8" ht="15.75" customHeight="1">
      <c r="A70" s="49" t="s">
        <v>91</v>
      </c>
      <c r="B70" s="6">
        <v>650</v>
      </c>
      <c r="C70" s="7">
        <v>3</v>
      </c>
      <c r="D70" s="8">
        <v>4</v>
      </c>
      <c r="E70" s="118" t="s">
        <v>147</v>
      </c>
      <c r="F70" s="6">
        <v>121</v>
      </c>
      <c r="G70" s="38">
        <v>13.9</v>
      </c>
      <c r="H70" s="51">
        <f>G70</f>
        <v>13.9</v>
      </c>
    </row>
    <row r="71" spans="1:8" ht="41.25" customHeight="1">
      <c r="A71" s="49" t="s">
        <v>69</v>
      </c>
      <c r="B71" s="6">
        <v>650</v>
      </c>
      <c r="C71" s="7">
        <v>3</v>
      </c>
      <c r="D71" s="8">
        <v>4</v>
      </c>
      <c r="E71" s="118" t="s">
        <v>147</v>
      </c>
      <c r="F71" s="6">
        <v>129</v>
      </c>
      <c r="G71" s="38">
        <v>4.2</v>
      </c>
      <c r="H71" s="51">
        <f>G71</f>
        <v>4.2</v>
      </c>
    </row>
    <row r="72" spans="1:8" ht="26.25" customHeight="1">
      <c r="A72" s="49" t="s">
        <v>124</v>
      </c>
      <c r="B72" s="6">
        <v>650</v>
      </c>
      <c r="C72" s="7">
        <v>3</v>
      </c>
      <c r="D72" s="8">
        <v>4</v>
      </c>
      <c r="E72" s="118" t="s">
        <v>148</v>
      </c>
      <c r="F72" s="6"/>
      <c r="G72" s="38">
        <f>G73</f>
        <v>36.2</v>
      </c>
      <c r="H72" s="38">
        <f>H73</f>
        <v>36.2</v>
      </c>
    </row>
    <row r="73" spans="1:8" ht="63" customHeight="1">
      <c r="A73" s="49" t="s">
        <v>123</v>
      </c>
      <c r="B73" s="6">
        <v>650</v>
      </c>
      <c r="C73" s="7">
        <v>3</v>
      </c>
      <c r="D73" s="8">
        <v>4</v>
      </c>
      <c r="E73" s="118" t="s">
        <v>148</v>
      </c>
      <c r="F73" s="6">
        <v>100</v>
      </c>
      <c r="G73" s="38">
        <f>G74</f>
        <v>36.2</v>
      </c>
      <c r="H73" s="51">
        <f>H74</f>
        <v>36.2</v>
      </c>
    </row>
    <row r="74" spans="1:8" ht="24" customHeight="1">
      <c r="A74" s="49" t="s">
        <v>94</v>
      </c>
      <c r="B74" s="6">
        <v>650</v>
      </c>
      <c r="C74" s="7">
        <v>3</v>
      </c>
      <c r="D74" s="8">
        <v>4</v>
      </c>
      <c r="E74" s="118" t="s">
        <v>148</v>
      </c>
      <c r="F74" s="6">
        <v>120</v>
      </c>
      <c r="G74" s="38">
        <f>G75+G76</f>
        <v>36.2</v>
      </c>
      <c r="H74" s="51">
        <f>G74</f>
        <v>36.2</v>
      </c>
    </row>
    <row r="75" spans="1:8" ht="14.25" customHeight="1">
      <c r="A75" s="49" t="s">
        <v>91</v>
      </c>
      <c r="B75" s="6">
        <v>650</v>
      </c>
      <c r="C75" s="7">
        <v>3</v>
      </c>
      <c r="D75" s="8">
        <v>4</v>
      </c>
      <c r="E75" s="118" t="s">
        <v>148</v>
      </c>
      <c r="F75" s="6">
        <v>121</v>
      </c>
      <c r="G75" s="38">
        <v>27.9</v>
      </c>
      <c r="H75" s="51">
        <f>G75</f>
        <v>27.9</v>
      </c>
    </row>
    <row r="76" spans="1:8" ht="39" customHeight="1">
      <c r="A76" s="49" t="s">
        <v>69</v>
      </c>
      <c r="B76" s="6">
        <v>650</v>
      </c>
      <c r="C76" s="7">
        <v>3</v>
      </c>
      <c r="D76" s="8">
        <v>4</v>
      </c>
      <c r="E76" s="118" t="s">
        <v>148</v>
      </c>
      <c r="F76" s="6">
        <v>129</v>
      </c>
      <c r="G76" s="38">
        <v>8.3</v>
      </c>
      <c r="H76" s="51">
        <f>G76</f>
        <v>8.3</v>
      </c>
    </row>
    <row r="77" spans="1:8" ht="31.5" customHeight="1">
      <c r="A77" s="52" t="s">
        <v>40</v>
      </c>
      <c r="B77" s="11">
        <v>650</v>
      </c>
      <c r="C77" s="12">
        <v>3</v>
      </c>
      <c r="D77" s="61">
        <v>14</v>
      </c>
      <c r="E77" s="117"/>
      <c r="F77" s="11"/>
      <c r="G77" s="40">
        <f>G78</f>
        <v>28.6</v>
      </c>
      <c r="H77" s="67"/>
    </row>
    <row r="78" spans="1:8" ht="56.25" customHeight="1">
      <c r="A78" s="75" t="s">
        <v>149</v>
      </c>
      <c r="B78" s="6">
        <v>650</v>
      </c>
      <c r="C78" s="7">
        <v>3</v>
      </c>
      <c r="D78" s="8">
        <v>14</v>
      </c>
      <c r="E78" s="118" t="s">
        <v>104</v>
      </c>
      <c r="F78" s="6"/>
      <c r="G78" s="70">
        <f>G79</f>
        <v>28.6</v>
      </c>
      <c r="H78" s="67"/>
    </row>
    <row r="79" spans="1:8" ht="72.75" customHeight="1">
      <c r="A79" s="75" t="s">
        <v>105</v>
      </c>
      <c r="B79" s="6">
        <v>650</v>
      </c>
      <c r="C79" s="7">
        <v>3</v>
      </c>
      <c r="D79" s="8">
        <v>14</v>
      </c>
      <c r="E79" s="118" t="s">
        <v>84</v>
      </c>
      <c r="F79" s="6"/>
      <c r="G79" s="70">
        <f>G80+G84</f>
        <v>28.6</v>
      </c>
      <c r="H79" s="67"/>
    </row>
    <row r="80" spans="1:8" ht="27.75" customHeight="1">
      <c r="A80" s="68" t="s">
        <v>71</v>
      </c>
      <c r="B80" s="6">
        <v>650</v>
      </c>
      <c r="C80" s="7">
        <v>3</v>
      </c>
      <c r="D80" s="8">
        <v>14</v>
      </c>
      <c r="E80" s="118" t="s">
        <v>84</v>
      </c>
      <c r="F80" s="6">
        <v>200</v>
      </c>
      <c r="G80" s="70">
        <f>G81</f>
        <v>20</v>
      </c>
      <c r="H80" s="67"/>
    </row>
    <row r="81" spans="1:8" ht="27.75" customHeight="1">
      <c r="A81" s="68" t="s">
        <v>52</v>
      </c>
      <c r="B81" s="6">
        <v>650</v>
      </c>
      <c r="C81" s="7">
        <v>3</v>
      </c>
      <c r="D81" s="8">
        <v>14</v>
      </c>
      <c r="E81" s="118" t="s">
        <v>84</v>
      </c>
      <c r="F81" s="6">
        <v>240</v>
      </c>
      <c r="G81" s="70">
        <v>20</v>
      </c>
      <c r="H81" s="67"/>
    </row>
    <row r="82" spans="1:8" ht="27.75" customHeight="1">
      <c r="A82" s="68" t="s">
        <v>46</v>
      </c>
      <c r="B82" s="6">
        <v>650</v>
      </c>
      <c r="C82" s="7">
        <v>3</v>
      </c>
      <c r="D82" s="8">
        <v>14</v>
      </c>
      <c r="E82" s="118" t="s">
        <v>84</v>
      </c>
      <c r="F82" s="6">
        <v>244</v>
      </c>
      <c r="G82" s="70">
        <v>20</v>
      </c>
      <c r="H82" s="67"/>
    </row>
    <row r="83" spans="1:8" ht="77.25" customHeight="1">
      <c r="A83" s="75" t="s">
        <v>106</v>
      </c>
      <c r="B83" s="6">
        <v>650</v>
      </c>
      <c r="C83" s="7">
        <v>3</v>
      </c>
      <c r="D83" s="8">
        <v>14</v>
      </c>
      <c r="E83" s="118" t="s">
        <v>85</v>
      </c>
      <c r="F83" s="6"/>
      <c r="G83" s="70">
        <f>G85</f>
        <v>8.6</v>
      </c>
      <c r="H83" s="67"/>
    </row>
    <row r="84" spans="1:8" ht="29.25" customHeight="1">
      <c r="A84" s="68" t="s">
        <v>71</v>
      </c>
      <c r="B84" s="6">
        <v>650</v>
      </c>
      <c r="C84" s="7">
        <v>3</v>
      </c>
      <c r="D84" s="8">
        <v>14</v>
      </c>
      <c r="E84" s="118" t="s">
        <v>85</v>
      </c>
      <c r="F84" s="6">
        <v>200</v>
      </c>
      <c r="G84" s="70">
        <f>G85</f>
        <v>8.6</v>
      </c>
      <c r="H84" s="67"/>
    </row>
    <row r="85" spans="1:8" ht="27" customHeight="1">
      <c r="A85" s="68" t="s">
        <v>52</v>
      </c>
      <c r="B85" s="6">
        <v>650</v>
      </c>
      <c r="C85" s="7">
        <v>3</v>
      </c>
      <c r="D85" s="8">
        <v>14</v>
      </c>
      <c r="E85" s="118" t="s">
        <v>85</v>
      </c>
      <c r="F85" s="6">
        <v>240</v>
      </c>
      <c r="G85" s="70">
        <v>8.6</v>
      </c>
      <c r="H85" s="67"/>
    </row>
    <row r="86" spans="1:8" ht="29.25" customHeight="1">
      <c r="A86" s="68" t="s">
        <v>46</v>
      </c>
      <c r="B86" s="6">
        <v>650</v>
      </c>
      <c r="C86" s="7">
        <v>3</v>
      </c>
      <c r="D86" s="8">
        <v>14</v>
      </c>
      <c r="E86" s="118" t="s">
        <v>85</v>
      </c>
      <c r="F86" s="6">
        <v>244</v>
      </c>
      <c r="G86" s="70">
        <v>8.6</v>
      </c>
      <c r="H86" s="67"/>
    </row>
    <row r="87" spans="1:8" ht="13.5" customHeight="1">
      <c r="A87" s="52" t="s">
        <v>24</v>
      </c>
      <c r="B87" s="11">
        <v>650</v>
      </c>
      <c r="C87" s="12">
        <v>4</v>
      </c>
      <c r="D87" s="61">
        <v>0</v>
      </c>
      <c r="E87" s="117"/>
      <c r="F87" s="11"/>
      <c r="G87" s="40">
        <f>G88+G105+G95</f>
        <v>5058.7</v>
      </c>
      <c r="H87" s="54"/>
    </row>
    <row r="88" spans="1:8" ht="11.25" customHeight="1">
      <c r="A88" s="52" t="s">
        <v>33</v>
      </c>
      <c r="B88" s="11">
        <v>650</v>
      </c>
      <c r="C88" s="12">
        <v>4</v>
      </c>
      <c r="D88" s="61">
        <v>1</v>
      </c>
      <c r="E88" s="117"/>
      <c r="F88" s="11"/>
      <c r="G88" s="40">
        <f>G89</f>
        <v>1272.7</v>
      </c>
      <c r="H88" s="54"/>
    </row>
    <row r="89" spans="1:8" ht="40.5" customHeight="1">
      <c r="A89" s="75" t="s">
        <v>150</v>
      </c>
      <c r="B89" s="6">
        <v>650</v>
      </c>
      <c r="C89" s="7">
        <v>4</v>
      </c>
      <c r="D89" s="8">
        <v>1</v>
      </c>
      <c r="E89" s="118" t="s">
        <v>59</v>
      </c>
      <c r="F89" s="6"/>
      <c r="G89" s="70">
        <f>G91</f>
        <v>1272.7</v>
      </c>
      <c r="H89" s="67"/>
    </row>
    <row r="90" spans="1:8" ht="66" customHeight="1">
      <c r="A90" s="75" t="s">
        <v>122</v>
      </c>
      <c r="B90" s="6">
        <v>650</v>
      </c>
      <c r="C90" s="7">
        <v>4</v>
      </c>
      <c r="D90" s="8">
        <v>1</v>
      </c>
      <c r="E90" s="118" t="s">
        <v>141</v>
      </c>
      <c r="F90" s="6"/>
      <c r="G90" s="70">
        <f>G91</f>
        <v>1272.7</v>
      </c>
      <c r="H90" s="67"/>
    </row>
    <row r="91" spans="1:8" ht="28.5" customHeight="1">
      <c r="A91" s="49" t="s">
        <v>107</v>
      </c>
      <c r="B91" s="6">
        <v>650</v>
      </c>
      <c r="C91" s="7">
        <v>4</v>
      </c>
      <c r="D91" s="8">
        <v>1</v>
      </c>
      <c r="E91" s="118" t="s">
        <v>151</v>
      </c>
      <c r="F91" s="6"/>
      <c r="G91" s="70">
        <f>G93</f>
        <v>1272.7</v>
      </c>
      <c r="H91" s="67"/>
    </row>
    <row r="92" spans="1:8" ht="28.5" customHeight="1">
      <c r="A92" s="49" t="s">
        <v>71</v>
      </c>
      <c r="B92" s="6">
        <v>650</v>
      </c>
      <c r="C92" s="7">
        <v>4</v>
      </c>
      <c r="D92" s="8">
        <v>1</v>
      </c>
      <c r="E92" s="118" t="s">
        <v>151</v>
      </c>
      <c r="F92" s="6">
        <v>200</v>
      </c>
      <c r="G92" s="70">
        <f>G93</f>
        <v>1272.7</v>
      </c>
      <c r="H92" s="67"/>
    </row>
    <row r="93" spans="1:8" ht="28.5" customHeight="1">
      <c r="A93" s="49" t="s">
        <v>52</v>
      </c>
      <c r="B93" s="6">
        <v>650</v>
      </c>
      <c r="C93" s="7">
        <v>4</v>
      </c>
      <c r="D93" s="8">
        <v>1</v>
      </c>
      <c r="E93" s="118" t="s">
        <v>151</v>
      </c>
      <c r="F93" s="6">
        <v>240</v>
      </c>
      <c r="G93" s="70">
        <f>G94</f>
        <v>1272.7</v>
      </c>
      <c r="H93" s="67"/>
    </row>
    <row r="94" spans="1:8" ht="33" customHeight="1">
      <c r="A94" s="49" t="s">
        <v>46</v>
      </c>
      <c r="B94" s="6">
        <v>650</v>
      </c>
      <c r="C94" s="7">
        <v>4</v>
      </c>
      <c r="D94" s="8">
        <v>1</v>
      </c>
      <c r="E94" s="118" t="s">
        <v>151</v>
      </c>
      <c r="F94" s="6">
        <v>244</v>
      </c>
      <c r="G94" s="70">
        <v>1272.7</v>
      </c>
      <c r="H94" s="67"/>
    </row>
    <row r="95" spans="1:8" ht="14.25" customHeight="1">
      <c r="A95" s="52" t="s">
        <v>60</v>
      </c>
      <c r="B95" s="11">
        <v>650</v>
      </c>
      <c r="C95" s="12">
        <v>4</v>
      </c>
      <c r="D95" s="61">
        <v>9</v>
      </c>
      <c r="E95" s="117"/>
      <c r="F95" s="11"/>
      <c r="G95" s="40">
        <f>G96</f>
        <v>3490.5</v>
      </c>
      <c r="H95" s="67"/>
    </row>
    <row r="96" spans="1:8" ht="46.5" customHeight="1">
      <c r="A96" s="75" t="s">
        <v>152</v>
      </c>
      <c r="B96" s="71">
        <v>650</v>
      </c>
      <c r="C96" s="72">
        <v>4</v>
      </c>
      <c r="D96" s="73">
        <v>9</v>
      </c>
      <c r="E96" s="119" t="s">
        <v>81</v>
      </c>
      <c r="F96" s="71"/>
      <c r="G96" s="70">
        <f>G97+G101</f>
        <v>3490.5</v>
      </c>
      <c r="H96" s="67"/>
    </row>
    <row r="97" spans="1:8" ht="29.25" customHeight="1">
      <c r="A97" s="75" t="s">
        <v>108</v>
      </c>
      <c r="B97" s="71">
        <v>650</v>
      </c>
      <c r="C97" s="72">
        <v>4</v>
      </c>
      <c r="D97" s="73">
        <v>9</v>
      </c>
      <c r="E97" s="119" t="s">
        <v>82</v>
      </c>
      <c r="F97" s="11"/>
      <c r="G97" s="70">
        <f>G98</f>
        <v>2205</v>
      </c>
      <c r="H97" s="67"/>
    </row>
    <row r="98" spans="1:8" ht="27" customHeight="1">
      <c r="A98" s="49" t="s">
        <v>71</v>
      </c>
      <c r="B98" s="6">
        <v>650</v>
      </c>
      <c r="C98" s="7">
        <v>4</v>
      </c>
      <c r="D98" s="8">
        <v>9</v>
      </c>
      <c r="E98" s="119" t="s">
        <v>82</v>
      </c>
      <c r="F98" s="6">
        <v>200</v>
      </c>
      <c r="G98" s="70">
        <f>G99</f>
        <v>2205</v>
      </c>
      <c r="H98" s="67"/>
    </row>
    <row r="99" spans="1:8" ht="33" customHeight="1">
      <c r="A99" s="49" t="s">
        <v>52</v>
      </c>
      <c r="B99" s="6">
        <v>650</v>
      </c>
      <c r="C99" s="7">
        <v>4</v>
      </c>
      <c r="D99" s="8">
        <v>9</v>
      </c>
      <c r="E99" s="119" t="s">
        <v>82</v>
      </c>
      <c r="F99" s="6">
        <v>240</v>
      </c>
      <c r="G99" s="70">
        <f>G100</f>
        <v>2205</v>
      </c>
      <c r="H99" s="67"/>
    </row>
    <row r="100" spans="1:8" ht="33" customHeight="1">
      <c r="A100" s="49" t="s">
        <v>46</v>
      </c>
      <c r="B100" s="6">
        <v>650</v>
      </c>
      <c r="C100" s="7">
        <v>4</v>
      </c>
      <c r="D100" s="8">
        <v>9</v>
      </c>
      <c r="E100" s="119" t="s">
        <v>82</v>
      </c>
      <c r="F100" s="6">
        <v>244</v>
      </c>
      <c r="G100" s="70">
        <f>1839.9+365.1</f>
        <v>2205</v>
      </c>
      <c r="H100" s="67"/>
    </row>
    <row r="101" spans="1:8" ht="30.75" customHeight="1">
      <c r="A101" s="75" t="s">
        <v>109</v>
      </c>
      <c r="B101" s="71">
        <v>650</v>
      </c>
      <c r="C101" s="72">
        <v>4</v>
      </c>
      <c r="D101" s="73">
        <v>9</v>
      </c>
      <c r="E101" s="118" t="s">
        <v>83</v>
      </c>
      <c r="F101" s="71"/>
      <c r="G101" s="70">
        <f>G102</f>
        <v>1285.5</v>
      </c>
      <c r="H101" s="67"/>
    </row>
    <row r="102" spans="1:8" ht="24.75" customHeight="1">
      <c r="A102" s="49" t="s">
        <v>71</v>
      </c>
      <c r="B102" s="6">
        <v>650</v>
      </c>
      <c r="C102" s="7">
        <v>4</v>
      </c>
      <c r="D102" s="8">
        <v>9</v>
      </c>
      <c r="E102" s="118" t="s">
        <v>83</v>
      </c>
      <c r="F102" s="6">
        <v>200</v>
      </c>
      <c r="G102" s="70">
        <f>G103</f>
        <v>1285.5</v>
      </c>
      <c r="H102" s="67"/>
    </row>
    <row r="103" spans="1:8" ht="28.5" customHeight="1">
      <c r="A103" s="49" t="s">
        <v>52</v>
      </c>
      <c r="B103" s="6">
        <v>650</v>
      </c>
      <c r="C103" s="7">
        <v>4</v>
      </c>
      <c r="D103" s="8">
        <v>9</v>
      </c>
      <c r="E103" s="118" t="s">
        <v>83</v>
      </c>
      <c r="F103" s="6">
        <v>240</v>
      </c>
      <c r="G103" s="70">
        <f>G104</f>
        <v>1285.5</v>
      </c>
      <c r="H103" s="67"/>
    </row>
    <row r="104" spans="1:8" ht="22.5" customHeight="1">
      <c r="A104" s="49" t="s">
        <v>46</v>
      </c>
      <c r="B104" s="6">
        <v>650</v>
      </c>
      <c r="C104" s="7">
        <v>4</v>
      </c>
      <c r="D104" s="8">
        <v>9</v>
      </c>
      <c r="E104" s="118" t="s">
        <v>83</v>
      </c>
      <c r="F104" s="6">
        <v>244</v>
      </c>
      <c r="G104" s="70">
        <v>1285.5</v>
      </c>
      <c r="H104" s="67"/>
    </row>
    <row r="105" spans="1:8" ht="19.5" customHeight="1">
      <c r="A105" s="52" t="s">
        <v>25</v>
      </c>
      <c r="B105" s="11">
        <v>650</v>
      </c>
      <c r="C105" s="12">
        <v>4</v>
      </c>
      <c r="D105" s="61">
        <v>10</v>
      </c>
      <c r="E105" s="117"/>
      <c r="F105" s="11"/>
      <c r="G105" s="40">
        <f>G106</f>
        <v>295.5</v>
      </c>
      <c r="H105" s="54"/>
    </row>
    <row r="106" spans="1:8" ht="41.25" customHeight="1">
      <c r="A106" s="75" t="s">
        <v>150</v>
      </c>
      <c r="B106" s="71">
        <v>650</v>
      </c>
      <c r="C106" s="72">
        <v>4</v>
      </c>
      <c r="D106" s="73">
        <v>10</v>
      </c>
      <c r="E106" s="120" t="s">
        <v>59</v>
      </c>
      <c r="F106" s="71"/>
      <c r="G106" s="70">
        <f>G107</f>
        <v>295.5</v>
      </c>
      <c r="H106" s="54"/>
    </row>
    <row r="107" spans="1:8" ht="29.25" customHeight="1">
      <c r="A107" s="75" t="s">
        <v>125</v>
      </c>
      <c r="B107" s="71">
        <v>650</v>
      </c>
      <c r="C107" s="72">
        <v>4</v>
      </c>
      <c r="D107" s="73">
        <v>10</v>
      </c>
      <c r="E107" s="120" t="s">
        <v>153</v>
      </c>
      <c r="F107" s="71"/>
      <c r="G107" s="70">
        <f>G108</f>
        <v>295.5</v>
      </c>
      <c r="H107" s="54"/>
    </row>
    <row r="108" spans="1:8" ht="29.25" customHeight="1">
      <c r="A108" s="49" t="s">
        <v>71</v>
      </c>
      <c r="B108" s="6">
        <v>650</v>
      </c>
      <c r="C108" s="7">
        <v>4</v>
      </c>
      <c r="D108" s="8">
        <v>10</v>
      </c>
      <c r="E108" s="118" t="s">
        <v>154</v>
      </c>
      <c r="F108" s="6">
        <v>200</v>
      </c>
      <c r="G108" s="38">
        <f>G109</f>
        <v>295.5</v>
      </c>
      <c r="H108" s="110"/>
    </row>
    <row r="109" spans="1:8" ht="28.5" customHeight="1">
      <c r="A109" s="49" t="s">
        <v>52</v>
      </c>
      <c r="B109" s="6">
        <v>650</v>
      </c>
      <c r="C109" s="7">
        <v>4</v>
      </c>
      <c r="D109" s="8">
        <v>10</v>
      </c>
      <c r="E109" s="118" t="s">
        <v>154</v>
      </c>
      <c r="F109" s="6">
        <v>240</v>
      </c>
      <c r="G109" s="38">
        <f>G110</f>
        <v>295.5</v>
      </c>
      <c r="H109" s="110"/>
    </row>
    <row r="110" spans="1:8" ht="28.5" customHeight="1">
      <c r="A110" s="49" t="s">
        <v>95</v>
      </c>
      <c r="B110" s="6">
        <v>650</v>
      </c>
      <c r="C110" s="7">
        <v>4</v>
      </c>
      <c r="D110" s="8">
        <v>10</v>
      </c>
      <c r="E110" s="118" t="s">
        <v>154</v>
      </c>
      <c r="F110" s="6">
        <v>242</v>
      </c>
      <c r="G110" s="38">
        <v>295.5</v>
      </c>
      <c r="H110" s="110"/>
    </row>
    <row r="111" spans="1:8" s="58" customFormat="1" ht="12.75">
      <c r="A111" s="52" t="s">
        <v>14</v>
      </c>
      <c r="B111" s="11">
        <v>650</v>
      </c>
      <c r="C111" s="12">
        <v>5</v>
      </c>
      <c r="D111" s="60" t="s">
        <v>48</v>
      </c>
      <c r="E111" s="117"/>
      <c r="F111" s="11"/>
      <c r="G111" s="40">
        <f>G112+G121+G126+G134</f>
        <v>2063.2</v>
      </c>
      <c r="H111" s="54"/>
    </row>
    <row r="112" spans="1:8" s="58" customFormat="1" ht="20.25" customHeight="1">
      <c r="A112" s="52" t="s">
        <v>65</v>
      </c>
      <c r="B112" s="11">
        <v>650</v>
      </c>
      <c r="C112" s="12">
        <v>5</v>
      </c>
      <c r="D112" s="60" t="s">
        <v>64</v>
      </c>
      <c r="E112" s="117"/>
      <c r="F112" s="11"/>
      <c r="G112" s="40">
        <f>G113</f>
        <v>110</v>
      </c>
      <c r="H112" s="54"/>
    </row>
    <row r="113" spans="1:8" s="58" customFormat="1" ht="39" customHeight="1">
      <c r="A113" s="75" t="s">
        <v>155</v>
      </c>
      <c r="B113" s="11">
        <v>650</v>
      </c>
      <c r="C113" s="12">
        <v>5</v>
      </c>
      <c r="D113" s="60" t="s">
        <v>64</v>
      </c>
      <c r="E113" s="117" t="s">
        <v>156</v>
      </c>
      <c r="F113" s="11"/>
      <c r="G113" s="40">
        <f>G114</f>
        <v>110</v>
      </c>
      <c r="H113" s="54"/>
    </row>
    <row r="114" spans="1:8" s="58" customFormat="1" ht="26.25">
      <c r="A114" s="75" t="s">
        <v>99</v>
      </c>
      <c r="B114" s="71">
        <v>650</v>
      </c>
      <c r="C114" s="72">
        <v>5</v>
      </c>
      <c r="D114" s="79" t="s">
        <v>64</v>
      </c>
      <c r="E114" s="120" t="s">
        <v>157</v>
      </c>
      <c r="F114" s="11"/>
      <c r="G114" s="70">
        <f>G115+G118</f>
        <v>110</v>
      </c>
      <c r="H114" s="54"/>
    </row>
    <row r="115" spans="1:8" s="58" customFormat="1" ht="26.25">
      <c r="A115" s="68" t="s">
        <v>71</v>
      </c>
      <c r="B115" s="71">
        <v>650</v>
      </c>
      <c r="C115" s="72">
        <v>5</v>
      </c>
      <c r="D115" s="79" t="s">
        <v>64</v>
      </c>
      <c r="E115" s="120" t="s">
        <v>157</v>
      </c>
      <c r="F115" s="71">
        <v>200</v>
      </c>
      <c r="G115" s="70">
        <f>G116</f>
        <v>100</v>
      </c>
      <c r="H115" s="54"/>
    </row>
    <row r="116" spans="1:8" s="58" customFormat="1" ht="26.25">
      <c r="A116" s="68" t="s">
        <v>52</v>
      </c>
      <c r="B116" s="71">
        <v>650</v>
      </c>
      <c r="C116" s="72">
        <v>5</v>
      </c>
      <c r="D116" s="79" t="s">
        <v>64</v>
      </c>
      <c r="E116" s="120" t="s">
        <v>157</v>
      </c>
      <c r="F116" s="71">
        <v>240</v>
      </c>
      <c r="G116" s="70">
        <f>G117</f>
        <v>100</v>
      </c>
      <c r="H116" s="54"/>
    </row>
    <row r="117" spans="1:8" s="58" customFormat="1" ht="26.25">
      <c r="A117" s="75" t="s">
        <v>126</v>
      </c>
      <c r="B117" s="71">
        <v>650</v>
      </c>
      <c r="C117" s="72">
        <v>5</v>
      </c>
      <c r="D117" s="79" t="s">
        <v>64</v>
      </c>
      <c r="E117" s="120" t="s">
        <v>157</v>
      </c>
      <c r="F117" s="71">
        <v>243</v>
      </c>
      <c r="G117" s="70">
        <v>100</v>
      </c>
      <c r="H117" s="54"/>
    </row>
    <row r="118" spans="1:8" s="58" customFormat="1" ht="12.75">
      <c r="A118" s="68" t="s">
        <v>51</v>
      </c>
      <c r="B118" s="71">
        <v>650</v>
      </c>
      <c r="C118" s="72">
        <v>5</v>
      </c>
      <c r="D118" s="79" t="s">
        <v>64</v>
      </c>
      <c r="E118" s="120" t="s">
        <v>157</v>
      </c>
      <c r="F118" s="71">
        <v>800</v>
      </c>
      <c r="G118" s="70">
        <v>10</v>
      </c>
      <c r="H118" s="54"/>
    </row>
    <row r="119" spans="1:8" s="58" customFormat="1" ht="12.75">
      <c r="A119" s="75" t="s">
        <v>92</v>
      </c>
      <c r="B119" s="71">
        <v>650</v>
      </c>
      <c r="C119" s="72">
        <v>5</v>
      </c>
      <c r="D119" s="79" t="s">
        <v>64</v>
      </c>
      <c r="E119" s="120" t="s">
        <v>157</v>
      </c>
      <c r="F119" s="71">
        <v>850</v>
      </c>
      <c r="G119" s="70">
        <v>10</v>
      </c>
      <c r="H119" s="54"/>
    </row>
    <row r="120" spans="1:8" s="58" customFormat="1" ht="12.75">
      <c r="A120" s="75" t="s">
        <v>127</v>
      </c>
      <c r="B120" s="71">
        <v>650</v>
      </c>
      <c r="C120" s="72">
        <v>5</v>
      </c>
      <c r="D120" s="79" t="s">
        <v>64</v>
      </c>
      <c r="E120" s="120" t="s">
        <v>157</v>
      </c>
      <c r="F120" s="71">
        <v>853</v>
      </c>
      <c r="G120" s="70">
        <v>10</v>
      </c>
      <c r="H120" s="54"/>
    </row>
    <row r="121" spans="1:8" ht="12.75">
      <c r="A121" s="52" t="s">
        <v>0</v>
      </c>
      <c r="B121" s="11">
        <v>650</v>
      </c>
      <c r="C121" s="59">
        <v>5</v>
      </c>
      <c r="D121" s="60" t="s">
        <v>30</v>
      </c>
      <c r="E121" s="117"/>
      <c r="F121" s="11"/>
      <c r="G121" s="40">
        <f>G122</f>
        <v>188.3</v>
      </c>
      <c r="H121" s="53"/>
    </row>
    <row r="122" spans="1:8" ht="12.75">
      <c r="A122" s="75" t="s">
        <v>36</v>
      </c>
      <c r="B122" s="6">
        <v>650</v>
      </c>
      <c r="C122" s="37">
        <v>5</v>
      </c>
      <c r="D122" s="36" t="s">
        <v>30</v>
      </c>
      <c r="E122" s="118" t="s">
        <v>56</v>
      </c>
      <c r="F122" s="6"/>
      <c r="G122" s="38">
        <f>G124</f>
        <v>188.3</v>
      </c>
      <c r="H122" s="50"/>
    </row>
    <row r="123" spans="1:8" ht="66" customHeight="1">
      <c r="A123" s="75" t="s">
        <v>128</v>
      </c>
      <c r="B123" s="6">
        <v>650</v>
      </c>
      <c r="C123" s="37">
        <v>5</v>
      </c>
      <c r="D123" s="36" t="s">
        <v>30</v>
      </c>
      <c r="E123" s="118" t="s">
        <v>129</v>
      </c>
      <c r="F123" s="6"/>
      <c r="G123" s="38">
        <f>G124</f>
        <v>188.3</v>
      </c>
      <c r="H123" s="50"/>
    </row>
    <row r="124" spans="1:8" ht="12.75">
      <c r="A124" s="75" t="s">
        <v>39</v>
      </c>
      <c r="B124" s="6">
        <v>650</v>
      </c>
      <c r="C124" s="37">
        <v>5</v>
      </c>
      <c r="D124" s="36" t="s">
        <v>30</v>
      </c>
      <c r="E124" s="118" t="s">
        <v>129</v>
      </c>
      <c r="F124" s="6">
        <v>500</v>
      </c>
      <c r="G124" s="38">
        <f>G125</f>
        <v>188.3</v>
      </c>
      <c r="H124" s="50"/>
    </row>
    <row r="125" spans="1:8" ht="17.25" customHeight="1">
      <c r="A125" s="75" t="s">
        <v>49</v>
      </c>
      <c r="B125" s="6">
        <v>650</v>
      </c>
      <c r="C125" s="37">
        <v>5</v>
      </c>
      <c r="D125" s="36" t="s">
        <v>30</v>
      </c>
      <c r="E125" s="118" t="s">
        <v>129</v>
      </c>
      <c r="F125" s="6">
        <v>540</v>
      </c>
      <c r="G125" s="38">
        <v>188.3</v>
      </c>
      <c r="H125" s="50"/>
    </row>
    <row r="126" spans="1:8" s="58" customFormat="1" ht="14.25" customHeight="1">
      <c r="A126" s="52" t="s">
        <v>17</v>
      </c>
      <c r="B126" s="11">
        <v>650</v>
      </c>
      <c r="C126" s="59">
        <v>5</v>
      </c>
      <c r="D126" s="60" t="s">
        <v>21</v>
      </c>
      <c r="E126" s="117"/>
      <c r="F126" s="11"/>
      <c r="G126" s="40">
        <f aca="true" t="shared" si="1" ref="G126:G132">G127</f>
        <v>1400</v>
      </c>
      <c r="H126" s="53"/>
    </row>
    <row r="127" spans="1:8" s="58" customFormat="1" ht="42" customHeight="1">
      <c r="A127" s="52" t="s">
        <v>158</v>
      </c>
      <c r="B127" s="11">
        <v>650</v>
      </c>
      <c r="C127" s="59">
        <v>5</v>
      </c>
      <c r="D127" s="60" t="s">
        <v>21</v>
      </c>
      <c r="E127" s="117" t="s">
        <v>110</v>
      </c>
      <c r="F127" s="11"/>
      <c r="G127" s="40">
        <f t="shared" si="1"/>
        <v>1400</v>
      </c>
      <c r="H127" s="53"/>
    </row>
    <row r="128" spans="1:8" ht="16.5" customHeight="1">
      <c r="A128" s="52" t="s">
        <v>66</v>
      </c>
      <c r="B128" s="11">
        <v>650</v>
      </c>
      <c r="C128" s="59">
        <v>5</v>
      </c>
      <c r="D128" s="60" t="s">
        <v>21</v>
      </c>
      <c r="E128" s="117" t="s">
        <v>78</v>
      </c>
      <c r="F128" s="11"/>
      <c r="G128" s="40">
        <f t="shared" si="1"/>
        <v>1400</v>
      </c>
      <c r="H128" s="50"/>
    </row>
    <row r="129" spans="1:8" ht="18.75" customHeight="1">
      <c r="A129" s="107" t="s">
        <v>111</v>
      </c>
      <c r="B129" s="6">
        <v>650</v>
      </c>
      <c r="C129" s="37">
        <v>5</v>
      </c>
      <c r="D129" s="36" t="s">
        <v>21</v>
      </c>
      <c r="E129" s="118" t="s">
        <v>79</v>
      </c>
      <c r="F129" s="6"/>
      <c r="G129" s="38">
        <f t="shared" si="1"/>
        <v>1400</v>
      </c>
      <c r="H129" s="50"/>
    </row>
    <row r="130" spans="1:8" ht="16.5" customHeight="1">
      <c r="A130" s="107" t="s">
        <v>112</v>
      </c>
      <c r="B130" s="6">
        <v>650</v>
      </c>
      <c r="C130" s="37">
        <v>5</v>
      </c>
      <c r="D130" s="36" t="s">
        <v>21</v>
      </c>
      <c r="E130" s="118" t="s">
        <v>80</v>
      </c>
      <c r="F130" s="6"/>
      <c r="G130" s="38">
        <f t="shared" si="1"/>
        <v>1400</v>
      </c>
      <c r="H130" s="50"/>
    </row>
    <row r="131" spans="1:8" ht="26.25" customHeight="1">
      <c r="A131" s="107" t="s">
        <v>71</v>
      </c>
      <c r="B131" s="6">
        <v>650</v>
      </c>
      <c r="C131" s="37">
        <v>5</v>
      </c>
      <c r="D131" s="36" t="s">
        <v>21</v>
      </c>
      <c r="E131" s="118" t="s">
        <v>80</v>
      </c>
      <c r="F131" s="6">
        <v>200</v>
      </c>
      <c r="G131" s="38">
        <f t="shared" si="1"/>
        <v>1400</v>
      </c>
      <c r="H131" s="50"/>
    </row>
    <row r="132" spans="1:8" ht="24.75" customHeight="1">
      <c r="A132" s="49" t="s">
        <v>52</v>
      </c>
      <c r="B132" s="6">
        <v>650</v>
      </c>
      <c r="C132" s="37">
        <v>5</v>
      </c>
      <c r="D132" s="36" t="s">
        <v>21</v>
      </c>
      <c r="E132" s="118" t="s">
        <v>80</v>
      </c>
      <c r="F132" s="6">
        <v>240</v>
      </c>
      <c r="G132" s="38">
        <f t="shared" si="1"/>
        <v>1400</v>
      </c>
      <c r="H132" s="50"/>
    </row>
    <row r="133" spans="1:8" ht="26.25">
      <c r="A133" s="49" t="s">
        <v>46</v>
      </c>
      <c r="B133" s="6">
        <v>650</v>
      </c>
      <c r="C133" s="37">
        <v>5</v>
      </c>
      <c r="D133" s="36" t="s">
        <v>21</v>
      </c>
      <c r="E133" s="118" t="s">
        <v>80</v>
      </c>
      <c r="F133" s="6">
        <v>244</v>
      </c>
      <c r="G133" s="38">
        <v>1400</v>
      </c>
      <c r="H133" s="50"/>
    </row>
    <row r="134" spans="1:8" s="58" customFormat="1" ht="12.75">
      <c r="A134" s="52" t="s">
        <v>113</v>
      </c>
      <c r="B134" s="11">
        <v>650</v>
      </c>
      <c r="C134" s="59">
        <v>5</v>
      </c>
      <c r="D134" s="60" t="s">
        <v>114</v>
      </c>
      <c r="E134" s="117"/>
      <c r="F134" s="11"/>
      <c r="G134" s="40">
        <f>G135</f>
        <v>364.9</v>
      </c>
      <c r="H134" s="53"/>
    </row>
    <row r="135" spans="1:8" ht="42" customHeight="1">
      <c r="A135" s="49" t="s">
        <v>150</v>
      </c>
      <c r="B135" s="71">
        <v>650</v>
      </c>
      <c r="C135" s="113">
        <v>5</v>
      </c>
      <c r="D135" s="79" t="s">
        <v>114</v>
      </c>
      <c r="E135" s="118" t="s">
        <v>159</v>
      </c>
      <c r="F135" s="6"/>
      <c r="G135" s="38">
        <f>G137</f>
        <v>364.9</v>
      </c>
      <c r="H135" s="50"/>
    </row>
    <row r="136" spans="1:8" ht="65.25" customHeight="1">
      <c r="A136" s="49" t="s">
        <v>122</v>
      </c>
      <c r="B136" s="71">
        <v>650</v>
      </c>
      <c r="C136" s="113">
        <v>5</v>
      </c>
      <c r="D136" s="114" t="s">
        <v>114</v>
      </c>
      <c r="E136" s="118" t="s">
        <v>141</v>
      </c>
      <c r="F136" s="6"/>
      <c r="G136" s="38"/>
      <c r="H136" s="50"/>
    </row>
    <row r="137" spans="1:8" ht="12.75">
      <c r="A137" s="49" t="s">
        <v>39</v>
      </c>
      <c r="B137" s="71">
        <v>650</v>
      </c>
      <c r="C137" s="113">
        <v>5</v>
      </c>
      <c r="D137" s="79" t="s">
        <v>114</v>
      </c>
      <c r="E137" s="118" t="s">
        <v>143</v>
      </c>
      <c r="F137" s="6">
        <v>500</v>
      </c>
      <c r="G137" s="38">
        <f>G138</f>
        <v>364.9</v>
      </c>
      <c r="H137" s="50"/>
    </row>
    <row r="138" spans="1:8" ht="12.75">
      <c r="A138" s="49" t="s">
        <v>87</v>
      </c>
      <c r="B138" s="71">
        <v>650</v>
      </c>
      <c r="C138" s="113">
        <v>5</v>
      </c>
      <c r="D138" s="79" t="s">
        <v>114</v>
      </c>
      <c r="E138" s="118" t="s">
        <v>143</v>
      </c>
      <c r="F138" s="6">
        <v>540</v>
      </c>
      <c r="G138" s="38">
        <v>364.9</v>
      </c>
      <c r="H138" s="50"/>
    </row>
    <row r="139" spans="1:8" s="58" customFormat="1" ht="12.75">
      <c r="A139" s="52" t="s">
        <v>12</v>
      </c>
      <c r="B139" s="11">
        <v>650</v>
      </c>
      <c r="C139" s="60" t="s">
        <v>20</v>
      </c>
      <c r="D139" s="60" t="s">
        <v>48</v>
      </c>
      <c r="E139" s="117"/>
      <c r="F139" s="60"/>
      <c r="G139" s="40">
        <f aca="true" t="shared" si="2" ref="G139:G144">G140</f>
        <v>312.4</v>
      </c>
      <c r="H139" s="54"/>
    </row>
    <row r="140" spans="1:8" ht="12.75" customHeight="1">
      <c r="A140" s="49" t="s">
        <v>139</v>
      </c>
      <c r="B140" s="6">
        <v>650</v>
      </c>
      <c r="C140" s="7">
        <v>7</v>
      </c>
      <c r="D140" s="8">
        <v>7</v>
      </c>
      <c r="E140" s="118"/>
      <c r="F140" s="6"/>
      <c r="G140" s="38">
        <f t="shared" si="2"/>
        <v>312.4</v>
      </c>
      <c r="H140" s="50"/>
    </row>
    <row r="141" spans="1:8" ht="51" customHeight="1">
      <c r="A141" s="52" t="s">
        <v>160</v>
      </c>
      <c r="B141" s="11">
        <v>650</v>
      </c>
      <c r="C141" s="12">
        <v>7</v>
      </c>
      <c r="D141" s="61">
        <v>7</v>
      </c>
      <c r="E141" s="117" t="s">
        <v>61</v>
      </c>
      <c r="F141" s="11"/>
      <c r="G141" s="40">
        <f t="shared" si="2"/>
        <v>312.4</v>
      </c>
      <c r="H141" s="50"/>
    </row>
    <row r="142" spans="1:8" ht="15" customHeight="1">
      <c r="A142" s="52" t="s">
        <v>77</v>
      </c>
      <c r="B142" s="11">
        <v>650</v>
      </c>
      <c r="C142" s="12">
        <v>7</v>
      </c>
      <c r="D142" s="61">
        <v>7</v>
      </c>
      <c r="E142" s="117" t="s">
        <v>63</v>
      </c>
      <c r="F142" s="11"/>
      <c r="G142" s="40">
        <f>G144</f>
        <v>312.4</v>
      </c>
      <c r="H142" s="50"/>
    </row>
    <row r="143" spans="1:8" ht="29.25" customHeight="1">
      <c r="A143" s="49" t="s">
        <v>115</v>
      </c>
      <c r="B143" s="6">
        <v>650</v>
      </c>
      <c r="C143" s="7">
        <v>7</v>
      </c>
      <c r="D143" s="8">
        <v>7</v>
      </c>
      <c r="E143" s="118" t="s">
        <v>116</v>
      </c>
      <c r="F143" s="6"/>
      <c r="G143" s="38">
        <f t="shared" si="2"/>
        <v>312.4</v>
      </c>
      <c r="H143" s="50"/>
    </row>
    <row r="144" spans="1:8" ht="52.5" customHeight="1">
      <c r="A144" s="49" t="s">
        <v>90</v>
      </c>
      <c r="B144" s="6">
        <v>650</v>
      </c>
      <c r="C144" s="7">
        <v>7</v>
      </c>
      <c r="D144" s="8">
        <v>7</v>
      </c>
      <c r="E144" s="118" t="s">
        <v>116</v>
      </c>
      <c r="F144" s="6">
        <v>100</v>
      </c>
      <c r="G144" s="38">
        <f t="shared" si="2"/>
        <v>312.4</v>
      </c>
      <c r="H144" s="50"/>
    </row>
    <row r="145" spans="1:8" ht="15.75" customHeight="1">
      <c r="A145" s="49" t="s">
        <v>53</v>
      </c>
      <c r="B145" s="6">
        <v>650</v>
      </c>
      <c r="C145" s="7">
        <v>7</v>
      </c>
      <c r="D145" s="8">
        <v>7</v>
      </c>
      <c r="E145" s="118" t="s">
        <v>116</v>
      </c>
      <c r="F145" s="6">
        <v>110</v>
      </c>
      <c r="G145" s="38">
        <f>G146+G147</f>
        <v>312.4</v>
      </c>
      <c r="H145" s="50"/>
    </row>
    <row r="146" spans="1:8" ht="28.5" customHeight="1">
      <c r="A146" s="49" t="s">
        <v>96</v>
      </c>
      <c r="B146" s="6">
        <v>650</v>
      </c>
      <c r="C146" s="7">
        <v>7</v>
      </c>
      <c r="D146" s="8">
        <v>7</v>
      </c>
      <c r="E146" s="118" t="s">
        <v>116</v>
      </c>
      <c r="F146" s="6">
        <v>111</v>
      </c>
      <c r="G146" s="38">
        <v>240</v>
      </c>
      <c r="H146" s="51"/>
    </row>
    <row r="147" spans="1:8" ht="38.25" customHeight="1">
      <c r="A147" s="49" t="s">
        <v>70</v>
      </c>
      <c r="B147" s="6">
        <v>650</v>
      </c>
      <c r="C147" s="7">
        <v>7</v>
      </c>
      <c r="D147" s="8">
        <v>7</v>
      </c>
      <c r="E147" s="118" t="s">
        <v>116</v>
      </c>
      <c r="F147" s="6">
        <v>119</v>
      </c>
      <c r="G147" s="38">
        <v>72.4</v>
      </c>
      <c r="H147" s="51"/>
    </row>
    <row r="148" spans="1:8" s="58" customFormat="1" ht="15" customHeight="1">
      <c r="A148" s="52" t="s">
        <v>35</v>
      </c>
      <c r="B148" s="11">
        <v>650</v>
      </c>
      <c r="C148" s="12">
        <v>8</v>
      </c>
      <c r="D148" s="60" t="s">
        <v>48</v>
      </c>
      <c r="E148" s="117"/>
      <c r="F148" s="11"/>
      <c r="G148" s="40">
        <f>G149</f>
        <v>15445.199999999999</v>
      </c>
      <c r="H148" s="53"/>
    </row>
    <row r="149" spans="1:8" s="58" customFormat="1" ht="12.75">
      <c r="A149" s="52" t="s">
        <v>13</v>
      </c>
      <c r="B149" s="11">
        <v>650</v>
      </c>
      <c r="C149" s="12">
        <v>8</v>
      </c>
      <c r="D149" s="12">
        <v>1</v>
      </c>
      <c r="E149" s="117"/>
      <c r="F149" s="11"/>
      <c r="G149" s="40">
        <f>G150</f>
        <v>15445.199999999999</v>
      </c>
      <c r="H149" s="54"/>
    </row>
    <row r="150" spans="1:8" ht="39">
      <c r="A150" s="52" t="s">
        <v>161</v>
      </c>
      <c r="B150" s="11">
        <v>650</v>
      </c>
      <c r="C150" s="12">
        <v>8</v>
      </c>
      <c r="D150" s="12">
        <v>1</v>
      </c>
      <c r="E150" s="117" t="s">
        <v>61</v>
      </c>
      <c r="F150" s="11"/>
      <c r="G150" s="40">
        <f>G151</f>
        <v>15445.199999999999</v>
      </c>
      <c r="H150" s="51"/>
    </row>
    <row r="151" spans="1:8" ht="12.75">
      <c r="A151" s="52" t="s">
        <v>67</v>
      </c>
      <c r="B151" s="11">
        <v>650</v>
      </c>
      <c r="C151" s="12">
        <v>8</v>
      </c>
      <c r="D151" s="12">
        <v>1</v>
      </c>
      <c r="E151" s="117" t="s">
        <v>62</v>
      </c>
      <c r="F151" s="11"/>
      <c r="G151" s="40">
        <f>G152+G166</f>
        <v>15445.199999999999</v>
      </c>
      <c r="H151" s="51"/>
    </row>
    <row r="152" spans="1:8" ht="12.75">
      <c r="A152" s="49" t="s">
        <v>115</v>
      </c>
      <c r="B152" s="6">
        <v>650</v>
      </c>
      <c r="C152" s="7">
        <v>8</v>
      </c>
      <c r="D152" s="7">
        <v>1</v>
      </c>
      <c r="E152" s="118" t="s">
        <v>117</v>
      </c>
      <c r="F152" s="6"/>
      <c r="G152" s="38">
        <f>G153+G158+G162</f>
        <v>15435.199999999999</v>
      </c>
      <c r="H152" s="51"/>
    </row>
    <row r="153" spans="1:8" ht="55.5" customHeight="1">
      <c r="A153" s="49" t="s">
        <v>90</v>
      </c>
      <c r="B153" s="6">
        <v>650</v>
      </c>
      <c r="C153" s="7">
        <v>8</v>
      </c>
      <c r="D153" s="7">
        <v>1</v>
      </c>
      <c r="E153" s="118" t="s">
        <v>118</v>
      </c>
      <c r="F153" s="6">
        <v>100</v>
      </c>
      <c r="G153" s="38">
        <f>G154</f>
        <v>12742.5</v>
      </c>
      <c r="H153" s="51"/>
    </row>
    <row r="154" spans="1:8" ht="12.75">
      <c r="A154" s="49" t="s">
        <v>53</v>
      </c>
      <c r="B154" s="6">
        <v>650</v>
      </c>
      <c r="C154" s="7">
        <v>8</v>
      </c>
      <c r="D154" s="7">
        <v>1</v>
      </c>
      <c r="E154" s="118" t="s">
        <v>118</v>
      </c>
      <c r="F154" s="6">
        <v>110</v>
      </c>
      <c r="G154" s="38">
        <f>G155+G156+G157</f>
        <v>12742.5</v>
      </c>
      <c r="H154" s="51"/>
    </row>
    <row r="155" spans="1:8" ht="24.75" customHeight="1">
      <c r="A155" s="49" t="s">
        <v>96</v>
      </c>
      <c r="B155" s="6">
        <v>650</v>
      </c>
      <c r="C155" s="7">
        <v>8</v>
      </c>
      <c r="D155" s="7">
        <v>1</v>
      </c>
      <c r="E155" s="118" t="s">
        <v>118</v>
      </c>
      <c r="F155" s="6">
        <v>111</v>
      </c>
      <c r="G155" s="38">
        <v>9841.5</v>
      </c>
      <c r="H155" s="50"/>
    </row>
    <row r="156" spans="1:8" ht="45" customHeight="1">
      <c r="A156" s="49" t="s">
        <v>70</v>
      </c>
      <c r="B156" s="6">
        <v>650</v>
      </c>
      <c r="C156" s="7">
        <v>8</v>
      </c>
      <c r="D156" s="7">
        <v>1</v>
      </c>
      <c r="E156" s="118" t="s">
        <v>118</v>
      </c>
      <c r="F156" s="6">
        <v>119</v>
      </c>
      <c r="G156" s="38">
        <v>2851</v>
      </c>
      <c r="H156" s="50"/>
    </row>
    <row r="157" spans="1:8" ht="29.25" customHeight="1">
      <c r="A157" s="49" t="s">
        <v>47</v>
      </c>
      <c r="B157" s="6">
        <v>650</v>
      </c>
      <c r="C157" s="7">
        <v>8</v>
      </c>
      <c r="D157" s="7">
        <v>1</v>
      </c>
      <c r="E157" s="118" t="s">
        <v>118</v>
      </c>
      <c r="F157" s="6">
        <v>112</v>
      </c>
      <c r="G157" s="38">
        <v>50</v>
      </c>
      <c r="H157" s="50"/>
    </row>
    <row r="158" spans="1:8" ht="29.25" customHeight="1">
      <c r="A158" s="49" t="s">
        <v>71</v>
      </c>
      <c r="B158" s="6">
        <v>650</v>
      </c>
      <c r="C158" s="7">
        <v>8</v>
      </c>
      <c r="D158" s="7">
        <v>1</v>
      </c>
      <c r="E158" s="118" t="s">
        <v>118</v>
      </c>
      <c r="F158" s="6">
        <v>200</v>
      </c>
      <c r="G158" s="38">
        <f>G159</f>
        <v>2043.4</v>
      </c>
      <c r="H158" s="50"/>
    </row>
    <row r="159" spans="1:8" ht="24" customHeight="1">
      <c r="A159" s="49" t="s">
        <v>52</v>
      </c>
      <c r="B159" s="6">
        <v>650</v>
      </c>
      <c r="C159" s="7">
        <v>8</v>
      </c>
      <c r="D159" s="7">
        <v>1</v>
      </c>
      <c r="E159" s="118" t="s">
        <v>118</v>
      </c>
      <c r="F159" s="6">
        <v>240</v>
      </c>
      <c r="G159" s="38">
        <f>G160+G161</f>
        <v>2043.4</v>
      </c>
      <c r="H159" s="50"/>
    </row>
    <row r="160" spans="1:8" ht="27" customHeight="1">
      <c r="A160" s="49" t="s">
        <v>97</v>
      </c>
      <c r="B160" s="6">
        <v>650</v>
      </c>
      <c r="C160" s="7">
        <v>8</v>
      </c>
      <c r="D160" s="7">
        <v>1</v>
      </c>
      <c r="E160" s="118" t="s">
        <v>118</v>
      </c>
      <c r="F160" s="6">
        <v>242</v>
      </c>
      <c r="G160" s="38">
        <v>343.4</v>
      </c>
      <c r="H160" s="50"/>
    </row>
    <row r="161" spans="1:8" ht="27.75" customHeight="1">
      <c r="A161" s="49" t="s">
        <v>46</v>
      </c>
      <c r="B161" s="6">
        <v>650</v>
      </c>
      <c r="C161" s="7">
        <v>8</v>
      </c>
      <c r="D161" s="7">
        <v>1</v>
      </c>
      <c r="E161" s="118" t="s">
        <v>118</v>
      </c>
      <c r="F161" s="6">
        <v>244</v>
      </c>
      <c r="G161" s="38">
        <v>1700</v>
      </c>
      <c r="H161" s="50"/>
    </row>
    <row r="162" spans="1:8" ht="27.75" customHeight="1">
      <c r="A162" s="49" t="s">
        <v>51</v>
      </c>
      <c r="B162" s="6">
        <v>650</v>
      </c>
      <c r="C162" s="7">
        <v>8</v>
      </c>
      <c r="D162" s="7">
        <v>1</v>
      </c>
      <c r="E162" s="118" t="s">
        <v>118</v>
      </c>
      <c r="F162" s="6">
        <v>800</v>
      </c>
      <c r="G162" s="38">
        <f>G163</f>
        <v>649.3000000000001</v>
      </c>
      <c r="H162" s="50"/>
    </row>
    <row r="163" spans="1:8" ht="24" customHeight="1">
      <c r="A163" s="49" t="s">
        <v>58</v>
      </c>
      <c r="B163" s="6">
        <v>650</v>
      </c>
      <c r="C163" s="7">
        <v>8</v>
      </c>
      <c r="D163" s="7">
        <v>1</v>
      </c>
      <c r="E163" s="118" t="s">
        <v>118</v>
      </c>
      <c r="F163" s="6">
        <v>850</v>
      </c>
      <c r="G163" s="38">
        <f>G164+G165</f>
        <v>649.3000000000001</v>
      </c>
      <c r="H163" s="50"/>
    </row>
    <row r="164" spans="1:8" ht="21.75" customHeight="1">
      <c r="A164" s="49" t="s">
        <v>86</v>
      </c>
      <c r="B164" s="6">
        <v>650</v>
      </c>
      <c r="C164" s="7">
        <v>8</v>
      </c>
      <c r="D164" s="7">
        <v>1</v>
      </c>
      <c r="E164" s="118" t="s">
        <v>118</v>
      </c>
      <c r="F164" s="6">
        <v>851</v>
      </c>
      <c r="G164" s="38">
        <v>642.6</v>
      </c>
      <c r="H164" s="50"/>
    </row>
    <row r="165" spans="1:8" ht="21.75" customHeight="1">
      <c r="A165" s="49" t="s">
        <v>98</v>
      </c>
      <c r="B165" s="6">
        <v>650</v>
      </c>
      <c r="C165" s="7">
        <v>8</v>
      </c>
      <c r="D165" s="7">
        <v>1</v>
      </c>
      <c r="E165" s="118" t="s">
        <v>118</v>
      </c>
      <c r="F165" s="6">
        <v>852</v>
      </c>
      <c r="G165" s="38">
        <v>6.7</v>
      </c>
      <c r="H165" s="50"/>
    </row>
    <row r="166" spans="1:8" ht="25.5" customHeight="1">
      <c r="A166" s="49" t="s">
        <v>134</v>
      </c>
      <c r="B166" s="6">
        <v>650</v>
      </c>
      <c r="C166" s="7">
        <v>8</v>
      </c>
      <c r="D166" s="7">
        <v>1</v>
      </c>
      <c r="E166" s="118" t="s">
        <v>130</v>
      </c>
      <c r="F166" s="6"/>
      <c r="G166" s="38">
        <f>G167</f>
        <v>10</v>
      </c>
      <c r="H166" s="50"/>
    </row>
    <row r="167" spans="1:8" ht="27.75" customHeight="1">
      <c r="A167" s="49" t="s">
        <v>71</v>
      </c>
      <c r="B167" s="6">
        <v>650</v>
      </c>
      <c r="C167" s="7">
        <v>8</v>
      </c>
      <c r="D167" s="7">
        <v>1</v>
      </c>
      <c r="E167" s="118" t="s">
        <v>131</v>
      </c>
      <c r="F167" s="6">
        <v>200</v>
      </c>
      <c r="G167" s="38">
        <f>G168</f>
        <v>10</v>
      </c>
      <c r="H167" s="50"/>
    </row>
    <row r="168" spans="1:8" ht="25.5" customHeight="1">
      <c r="A168" s="49" t="s">
        <v>52</v>
      </c>
      <c r="B168" s="6">
        <v>650</v>
      </c>
      <c r="C168" s="7">
        <v>8</v>
      </c>
      <c r="D168" s="7">
        <v>1</v>
      </c>
      <c r="E168" s="118" t="s">
        <v>131</v>
      </c>
      <c r="F168" s="6">
        <v>240</v>
      </c>
      <c r="G168" s="38">
        <f>G169</f>
        <v>10</v>
      </c>
      <c r="H168" s="50"/>
    </row>
    <row r="169" spans="1:8" ht="29.25" customHeight="1">
      <c r="A169" s="49" t="s">
        <v>46</v>
      </c>
      <c r="B169" s="6">
        <v>650</v>
      </c>
      <c r="C169" s="7">
        <v>8</v>
      </c>
      <c r="D169" s="7">
        <v>1</v>
      </c>
      <c r="E169" s="118" t="s">
        <v>131</v>
      </c>
      <c r="F169" s="6">
        <v>244</v>
      </c>
      <c r="G169" s="38">
        <v>10</v>
      </c>
      <c r="H169" s="50"/>
    </row>
    <row r="170" spans="1:8" ht="13.5" customHeight="1">
      <c r="A170" s="52" t="s">
        <v>26</v>
      </c>
      <c r="B170" s="11">
        <v>650</v>
      </c>
      <c r="C170" s="12">
        <v>10</v>
      </c>
      <c r="D170" s="61">
        <v>0</v>
      </c>
      <c r="E170" s="118"/>
      <c r="F170" s="6"/>
      <c r="G170" s="40">
        <f aca="true" t="shared" si="3" ref="G170:G176">G171</f>
        <v>245.4</v>
      </c>
      <c r="H170" s="50"/>
    </row>
    <row r="171" spans="1:8" s="58" customFormat="1" ht="13.5" customHeight="1">
      <c r="A171" s="52" t="s">
        <v>27</v>
      </c>
      <c r="B171" s="11">
        <v>650</v>
      </c>
      <c r="C171" s="12">
        <v>10</v>
      </c>
      <c r="D171" s="61">
        <v>1</v>
      </c>
      <c r="E171" s="117"/>
      <c r="F171" s="11"/>
      <c r="G171" s="40">
        <f t="shared" si="3"/>
        <v>245.4</v>
      </c>
      <c r="H171" s="53"/>
    </row>
    <row r="172" spans="1:8" ht="39" customHeight="1">
      <c r="A172" s="75" t="s">
        <v>150</v>
      </c>
      <c r="B172" s="71">
        <v>650</v>
      </c>
      <c r="C172" s="72">
        <v>10</v>
      </c>
      <c r="D172" s="73">
        <v>1</v>
      </c>
      <c r="E172" s="120" t="s">
        <v>59</v>
      </c>
      <c r="F172" s="71"/>
      <c r="G172" s="70">
        <f t="shared" si="3"/>
        <v>245.4</v>
      </c>
      <c r="H172" s="50"/>
    </row>
    <row r="173" spans="1:8" ht="27.75" customHeight="1">
      <c r="A173" s="75" t="s">
        <v>132</v>
      </c>
      <c r="B173" s="71">
        <v>650</v>
      </c>
      <c r="C173" s="72">
        <v>10</v>
      </c>
      <c r="D173" s="73">
        <v>1</v>
      </c>
      <c r="E173" s="120" t="s">
        <v>162</v>
      </c>
      <c r="F173" s="71"/>
      <c r="G173" s="70">
        <f t="shared" si="3"/>
        <v>245.4</v>
      </c>
      <c r="H173" s="50"/>
    </row>
    <row r="174" spans="1:8" ht="37.5" customHeight="1">
      <c r="A174" s="49" t="s">
        <v>119</v>
      </c>
      <c r="B174" s="6">
        <v>650</v>
      </c>
      <c r="C174" s="7">
        <v>10</v>
      </c>
      <c r="D174" s="8">
        <v>1</v>
      </c>
      <c r="E174" s="118" t="s">
        <v>163</v>
      </c>
      <c r="F174" s="6"/>
      <c r="G174" s="38">
        <f t="shared" si="3"/>
        <v>245.4</v>
      </c>
      <c r="H174" s="50"/>
    </row>
    <row r="175" spans="1:8" ht="16.5" customHeight="1">
      <c r="A175" s="49" t="s">
        <v>54</v>
      </c>
      <c r="B175" s="6">
        <v>650</v>
      </c>
      <c r="C175" s="7">
        <v>10</v>
      </c>
      <c r="D175" s="8">
        <v>1</v>
      </c>
      <c r="E175" s="118" t="s">
        <v>163</v>
      </c>
      <c r="F175" s="6">
        <v>300</v>
      </c>
      <c r="G175" s="38">
        <f t="shared" si="3"/>
        <v>245.4</v>
      </c>
      <c r="H175" s="50"/>
    </row>
    <row r="176" spans="1:8" ht="31.5" customHeight="1">
      <c r="A176" s="49" t="s">
        <v>55</v>
      </c>
      <c r="B176" s="6">
        <v>650</v>
      </c>
      <c r="C176" s="7">
        <v>10</v>
      </c>
      <c r="D176" s="8">
        <v>1</v>
      </c>
      <c r="E176" s="118" t="s">
        <v>163</v>
      </c>
      <c r="F176" s="6">
        <v>320</v>
      </c>
      <c r="G176" s="38">
        <f t="shared" si="3"/>
        <v>245.4</v>
      </c>
      <c r="H176" s="50"/>
    </row>
    <row r="177" spans="1:8" ht="38.25" customHeight="1">
      <c r="A177" s="49" t="s">
        <v>50</v>
      </c>
      <c r="B177" s="6">
        <v>650</v>
      </c>
      <c r="C177" s="7">
        <v>10</v>
      </c>
      <c r="D177" s="8">
        <v>1</v>
      </c>
      <c r="E177" s="118" t="s">
        <v>163</v>
      </c>
      <c r="F177" s="6">
        <v>321</v>
      </c>
      <c r="G177" s="38">
        <v>245.4</v>
      </c>
      <c r="H177" s="50"/>
    </row>
    <row r="178" spans="1:8" ht="14.25" customHeight="1">
      <c r="A178" s="52" t="s">
        <v>28</v>
      </c>
      <c r="B178" s="11">
        <v>650</v>
      </c>
      <c r="C178" s="12">
        <v>12</v>
      </c>
      <c r="D178" s="12">
        <v>0</v>
      </c>
      <c r="E178" s="117"/>
      <c r="F178" s="11"/>
      <c r="G178" s="40">
        <f>G179</f>
        <v>5</v>
      </c>
      <c r="H178" s="53"/>
    </row>
    <row r="179" spans="1:8" ht="15.75" customHeight="1">
      <c r="A179" s="49" t="s">
        <v>29</v>
      </c>
      <c r="B179" s="6">
        <v>650</v>
      </c>
      <c r="C179" s="7">
        <v>12</v>
      </c>
      <c r="D179" s="7">
        <v>4</v>
      </c>
      <c r="E179" s="118"/>
      <c r="F179" s="6"/>
      <c r="G179" s="38">
        <f>G180</f>
        <v>5</v>
      </c>
      <c r="H179" s="50"/>
    </row>
    <row r="180" spans="1:8" ht="40.5" customHeight="1">
      <c r="A180" s="75" t="s">
        <v>150</v>
      </c>
      <c r="B180" s="71">
        <v>650</v>
      </c>
      <c r="C180" s="7">
        <v>12</v>
      </c>
      <c r="D180" s="7">
        <v>4</v>
      </c>
      <c r="E180" s="120" t="s">
        <v>59</v>
      </c>
      <c r="F180" s="71"/>
      <c r="G180" s="38">
        <f>G181</f>
        <v>5</v>
      </c>
      <c r="H180" s="50"/>
    </row>
    <row r="181" spans="1:8" ht="24" customHeight="1">
      <c r="A181" s="75" t="s">
        <v>125</v>
      </c>
      <c r="B181" s="71">
        <v>650</v>
      </c>
      <c r="C181" s="7">
        <v>12</v>
      </c>
      <c r="D181" s="7">
        <v>4</v>
      </c>
      <c r="E181" s="120" t="s">
        <v>153</v>
      </c>
      <c r="F181" s="71"/>
      <c r="G181" s="38">
        <f>G184</f>
        <v>5</v>
      </c>
      <c r="H181" s="41"/>
    </row>
    <row r="182" spans="1:8" ht="24" customHeight="1">
      <c r="A182" s="49" t="s">
        <v>71</v>
      </c>
      <c r="B182" s="6">
        <v>650</v>
      </c>
      <c r="C182" s="7">
        <v>12</v>
      </c>
      <c r="D182" s="7">
        <v>4</v>
      </c>
      <c r="E182" s="118" t="s">
        <v>154</v>
      </c>
      <c r="F182" s="6">
        <v>200</v>
      </c>
      <c r="G182" s="38">
        <f>G183</f>
        <v>5</v>
      </c>
      <c r="H182" s="41"/>
    </row>
    <row r="183" spans="1:8" ht="24" customHeight="1">
      <c r="A183" s="49" t="s">
        <v>52</v>
      </c>
      <c r="B183" s="6">
        <v>650</v>
      </c>
      <c r="C183" s="7">
        <v>12</v>
      </c>
      <c r="D183" s="7">
        <v>4</v>
      </c>
      <c r="E183" s="118" t="s">
        <v>154</v>
      </c>
      <c r="F183" s="6">
        <v>240</v>
      </c>
      <c r="G183" s="38">
        <f>G184</f>
        <v>5</v>
      </c>
      <c r="H183" s="41"/>
    </row>
    <row r="184" spans="1:8" ht="31.5" customHeight="1">
      <c r="A184" s="91" t="s">
        <v>46</v>
      </c>
      <c r="B184" s="6">
        <v>650</v>
      </c>
      <c r="C184" s="7">
        <v>12</v>
      </c>
      <c r="D184" s="7">
        <v>4</v>
      </c>
      <c r="E184" s="118" t="s">
        <v>154</v>
      </c>
      <c r="F184" s="6">
        <v>244</v>
      </c>
      <c r="G184" s="38">
        <v>5</v>
      </c>
      <c r="H184" s="41"/>
    </row>
    <row r="185" spans="1:8" s="84" customFormat="1" ht="24" customHeight="1">
      <c r="A185" s="80"/>
      <c r="B185" s="81"/>
      <c r="C185" s="82"/>
      <c r="D185" s="81"/>
      <c r="E185" s="122"/>
      <c r="F185" s="81"/>
      <c r="G185" s="83"/>
      <c r="H185" s="83"/>
    </row>
    <row r="186" spans="1:8" s="90" customFormat="1" ht="17.25" customHeight="1">
      <c r="A186" s="85"/>
      <c r="B186" s="86"/>
      <c r="C186" s="87"/>
      <c r="D186" s="88"/>
      <c r="E186" s="123"/>
      <c r="F186" s="86"/>
      <c r="G186" s="89"/>
      <c r="H186" s="89"/>
    </row>
    <row r="187" spans="1:8" s="90" customFormat="1" ht="14.25" customHeight="1">
      <c r="A187" s="85"/>
      <c r="B187" s="86"/>
      <c r="C187" s="87"/>
      <c r="D187" s="88"/>
      <c r="E187" s="123"/>
      <c r="F187" s="86"/>
      <c r="G187" s="89"/>
      <c r="H187" s="89"/>
    </row>
    <row r="188" spans="1:8" s="90" customFormat="1" ht="12.75">
      <c r="A188" s="85"/>
      <c r="B188" s="86"/>
      <c r="C188" s="87"/>
      <c r="D188" s="88"/>
      <c r="E188" s="123"/>
      <c r="F188" s="86"/>
      <c r="G188" s="89"/>
      <c r="H188" s="89"/>
    </row>
    <row r="189" spans="7:8" ht="12.75">
      <c r="G189" s="25"/>
      <c r="H189" s="10"/>
    </row>
    <row r="190" spans="7:8" ht="12.75">
      <c r="G190" s="25"/>
      <c r="H190" s="10"/>
    </row>
    <row r="191" spans="7:8" ht="12.75">
      <c r="G191" s="25"/>
      <c r="H191" s="10"/>
    </row>
    <row r="192" spans="7:8" ht="12.75">
      <c r="G192" s="25"/>
      <c r="H192" s="10"/>
    </row>
    <row r="193" spans="7:8" ht="12.75">
      <c r="G193" s="25"/>
      <c r="H193" s="10"/>
    </row>
    <row r="194" spans="7:8" ht="12.75">
      <c r="G194" s="25"/>
      <c r="H194" s="10"/>
    </row>
    <row r="195" spans="7:8" ht="12.75">
      <c r="G195" s="25"/>
      <c r="H195" s="10"/>
    </row>
    <row r="196" spans="7:8" ht="12.75">
      <c r="G196" s="25"/>
      <c r="H196" s="25"/>
    </row>
    <row r="197" spans="7:8" ht="12.75">
      <c r="G197" s="25"/>
      <c r="H197" s="10"/>
    </row>
    <row r="198" spans="7:8" ht="12.75">
      <c r="G198" s="25"/>
      <c r="H198" s="25"/>
    </row>
    <row r="199" spans="7:8" ht="12.75">
      <c r="G199" s="25"/>
      <c r="H199" s="10"/>
    </row>
    <row r="200" spans="7:8" ht="12.75">
      <c r="G200" s="25"/>
      <c r="H200" s="10"/>
    </row>
    <row r="201" spans="7:8" ht="12.75">
      <c r="G201" s="25"/>
      <c r="H201" s="10"/>
    </row>
    <row r="202" spans="7:8" ht="12.75">
      <c r="G202" s="25"/>
      <c r="H202" s="10"/>
    </row>
    <row r="203" spans="7:8" ht="12.75">
      <c r="G203" s="25"/>
      <c r="H203" s="10"/>
    </row>
    <row r="204" spans="7:8" ht="12.75">
      <c r="G204" s="25"/>
      <c r="H204" s="10"/>
    </row>
    <row r="205" spans="7:8" ht="12.75">
      <c r="G205" s="25"/>
      <c r="H205" s="10"/>
    </row>
    <row r="206" spans="7:8" ht="12.75">
      <c r="G206" s="25"/>
      <c r="H206" s="10"/>
    </row>
    <row r="207" spans="7:8" ht="12.75">
      <c r="G207" s="25"/>
      <c r="H207" s="10"/>
    </row>
    <row r="208" spans="7:8" ht="12.75">
      <c r="G208" s="25"/>
      <c r="H208" s="10"/>
    </row>
    <row r="209" spans="7:8" ht="12.75">
      <c r="G209" s="25"/>
      <c r="H209" s="10"/>
    </row>
    <row r="210" spans="7:8" ht="12.75">
      <c r="G210" s="25"/>
      <c r="H210" s="10"/>
    </row>
    <row r="211" spans="7:8" ht="12.75">
      <c r="G211" s="25"/>
      <c r="H211" s="10"/>
    </row>
    <row r="212" spans="7:8" ht="12.75">
      <c r="G212" s="25"/>
      <c r="H212" s="10"/>
    </row>
    <row r="213" spans="7:8" ht="12.75">
      <c r="G213" s="25"/>
      <c r="H213" s="10"/>
    </row>
    <row r="214" spans="7:8" ht="12.75">
      <c r="G214" s="25"/>
      <c r="H214" s="10"/>
    </row>
    <row r="215" spans="7:8" ht="12.75">
      <c r="G215" s="25"/>
      <c r="H215" s="10"/>
    </row>
    <row r="216" spans="7:8" ht="12.75">
      <c r="G216" s="25"/>
      <c r="H216" s="10"/>
    </row>
    <row r="217" spans="7:8" ht="12.75">
      <c r="G217" s="25"/>
      <c r="H217" s="10"/>
    </row>
    <row r="218" spans="7:8" ht="12.75">
      <c r="G218" s="25"/>
      <c r="H218" s="10"/>
    </row>
    <row r="219" spans="7:8" ht="12.75">
      <c r="G219" s="25"/>
      <c r="H219" s="10"/>
    </row>
    <row r="220" spans="7:8" ht="12.75">
      <c r="G220" s="25"/>
      <c r="H220" s="10"/>
    </row>
    <row r="221" spans="7:8" ht="12.75">
      <c r="G221" s="25"/>
      <c r="H221" s="10"/>
    </row>
    <row r="222" spans="7:8" ht="12.75">
      <c r="G222" s="25"/>
      <c r="H222" s="10"/>
    </row>
    <row r="223" spans="7:8" ht="12.75">
      <c r="G223" s="25"/>
      <c r="H223" s="10"/>
    </row>
    <row r="224" spans="7:8" ht="12.75">
      <c r="G224" s="25"/>
      <c r="H224" s="10"/>
    </row>
    <row r="225" spans="7:8" ht="12.75">
      <c r="G225" s="25"/>
      <c r="H225" s="10"/>
    </row>
    <row r="226" spans="7:8" ht="12.75">
      <c r="G226" s="25"/>
      <c r="H226" s="10"/>
    </row>
    <row r="227" spans="7:8" ht="12.75">
      <c r="G227" s="25"/>
      <c r="H227" s="10"/>
    </row>
    <row r="228" spans="7:8" ht="12.75">
      <c r="G228" s="25"/>
      <c r="H228" s="10"/>
    </row>
    <row r="229" spans="7:8" ht="12.75">
      <c r="G229" s="25"/>
      <c r="H229" s="10"/>
    </row>
    <row r="230" spans="7:8" ht="12.75">
      <c r="G230" s="25"/>
      <c r="H230" s="10"/>
    </row>
    <row r="231" spans="7:8" ht="12.75">
      <c r="G231" s="25"/>
      <c r="H231" s="10"/>
    </row>
    <row r="232" spans="7:8" ht="12.75">
      <c r="G232" s="25"/>
      <c r="H232" s="10"/>
    </row>
    <row r="233" spans="7:8" ht="12.75">
      <c r="G233" s="25"/>
      <c r="H233" s="10"/>
    </row>
    <row r="234" spans="7:8" ht="12.75">
      <c r="G234" s="25"/>
      <c r="H234" s="10"/>
    </row>
    <row r="235" spans="7:8" ht="12.75">
      <c r="G235" s="25"/>
      <c r="H235" s="10"/>
    </row>
    <row r="236" spans="7:8" ht="12.75">
      <c r="G236" s="25"/>
      <c r="H236" s="10"/>
    </row>
    <row r="237" spans="7:8" ht="12.75">
      <c r="G237" s="25"/>
      <c r="H237" s="10"/>
    </row>
    <row r="238" spans="7:8" ht="12.75">
      <c r="G238" s="25"/>
      <c r="H238" s="10"/>
    </row>
    <row r="239" spans="7:8" ht="12.75">
      <c r="G239" s="25"/>
      <c r="H239" s="10"/>
    </row>
    <row r="240" spans="7:8" ht="12.75">
      <c r="G240" s="25"/>
      <c r="H240" s="10"/>
    </row>
    <row r="241" spans="7:8" ht="12.75">
      <c r="G241" s="25"/>
      <c r="H241" s="10"/>
    </row>
    <row r="242" spans="7:8" ht="12.75">
      <c r="G242" s="25"/>
      <c r="H242" s="10"/>
    </row>
    <row r="243" spans="7:8" ht="12.75">
      <c r="G243" s="25"/>
      <c r="H243" s="10"/>
    </row>
    <row r="244" spans="7:8" ht="12.75">
      <c r="G244" s="25"/>
      <c r="H244" s="10"/>
    </row>
    <row r="245" spans="7:8" ht="12.75">
      <c r="G245" s="25"/>
      <c r="H245" s="10"/>
    </row>
    <row r="246" spans="7:8" ht="12.75">
      <c r="G246" s="25"/>
      <c r="H246" s="10"/>
    </row>
    <row r="247" spans="7:8" ht="12.75">
      <c r="G247" s="25"/>
      <c r="H247" s="10"/>
    </row>
    <row r="248" spans="7:8" ht="12.75">
      <c r="G248" s="25"/>
      <c r="H248" s="10"/>
    </row>
    <row r="249" spans="7:8" ht="12.75">
      <c r="G249" s="25"/>
      <c r="H249" s="10"/>
    </row>
    <row r="250" spans="7:8" ht="12.75">
      <c r="G250" s="25"/>
      <c r="H250" s="10"/>
    </row>
    <row r="251" spans="7:8" ht="12.75">
      <c r="G251" s="25"/>
      <c r="H251" s="10"/>
    </row>
    <row r="252" spans="7:8" ht="12.75">
      <c r="G252" s="25"/>
      <c r="H252" s="10"/>
    </row>
    <row r="253" spans="7:8" ht="12.75">
      <c r="G253" s="25"/>
      <c r="H253" s="10"/>
    </row>
    <row r="254" spans="7:8" ht="12.75">
      <c r="G254" s="25"/>
      <c r="H254" s="10"/>
    </row>
    <row r="255" spans="7:8" ht="12.75">
      <c r="G255" s="25"/>
      <c r="H255" s="10"/>
    </row>
    <row r="256" spans="7:8" ht="12.75">
      <c r="G256" s="25"/>
      <c r="H256" s="10"/>
    </row>
    <row r="257" spans="7:8" ht="12.75">
      <c r="G257" s="25"/>
      <c r="H257" s="10"/>
    </row>
    <row r="258" spans="7:8" ht="12.75">
      <c r="G258" s="25"/>
      <c r="H258" s="10"/>
    </row>
    <row r="259" spans="7:8" ht="12.75">
      <c r="G259" s="25"/>
      <c r="H259" s="10"/>
    </row>
    <row r="260" spans="7:8" ht="12.75">
      <c r="G260" s="25"/>
      <c r="H260" s="10"/>
    </row>
    <row r="261" spans="7:8" ht="12.75">
      <c r="G261" s="25"/>
      <c r="H261" s="10"/>
    </row>
    <row r="262" spans="7:8" ht="12.75">
      <c r="G262" s="25"/>
      <c r="H262" s="10"/>
    </row>
    <row r="263" spans="7:8" ht="12.75">
      <c r="G263" s="25"/>
      <c r="H263" s="10"/>
    </row>
    <row r="264" spans="7:8" ht="12.75">
      <c r="G264" s="25"/>
      <c r="H264" s="10"/>
    </row>
    <row r="265" spans="7:8" ht="12.75">
      <c r="G265" s="25"/>
      <c r="H265" s="10"/>
    </row>
    <row r="266" spans="7:8" ht="12.75">
      <c r="G266" s="25"/>
      <c r="H266" s="10"/>
    </row>
    <row r="267" spans="7:8" ht="12.75">
      <c r="G267" s="25"/>
      <c r="H267" s="10"/>
    </row>
    <row r="268" spans="7:8" ht="12.75">
      <c r="G268" s="25"/>
      <c r="H268" s="10"/>
    </row>
    <row r="269" spans="7:8" ht="12.75">
      <c r="G269" s="25"/>
      <c r="H269" s="10"/>
    </row>
    <row r="270" spans="7:8" ht="12.75">
      <c r="G270" s="25"/>
      <c r="H270" s="10"/>
    </row>
    <row r="271" spans="7:8" ht="12.75">
      <c r="G271" s="25"/>
      <c r="H271" s="10"/>
    </row>
    <row r="272" spans="7:8" ht="12.75">
      <c r="G272" s="25"/>
      <c r="H272" s="10"/>
    </row>
    <row r="273" spans="7:8" ht="12.75">
      <c r="G273" s="25"/>
      <c r="H273" s="10"/>
    </row>
    <row r="274" spans="7:8" ht="12.75">
      <c r="G274" s="25"/>
      <c r="H274" s="10"/>
    </row>
    <row r="275" spans="7:8" ht="12.75">
      <c r="G275" s="25"/>
      <c r="H275" s="10"/>
    </row>
    <row r="276" spans="7:8" ht="12.75">
      <c r="G276" s="25"/>
      <c r="H276" s="10"/>
    </row>
    <row r="277" spans="7:8" ht="12.75">
      <c r="G277" s="25"/>
      <c r="H277" s="10"/>
    </row>
    <row r="278" spans="7:8" ht="12.75">
      <c r="G278" s="25"/>
      <c r="H278" s="10"/>
    </row>
    <row r="279" spans="7:8" ht="12.75">
      <c r="G279" s="25"/>
      <c r="H279" s="10"/>
    </row>
    <row r="280" spans="7:8" ht="12.75">
      <c r="G280" s="25"/>
      <c r="H280" s="10"/>
    </row>
    <row r="281" spans="7:8" ht="12.75">
      <c r="G281" s="25"/>
      <c r="H281" s="10"/>
    </row>
    <row r="282" spans="7:8" ht="12.75">
      <c r="G282" s="25"/>
      <c r="H282" s="10"/>
    </row>
    <row r="283" spans="7:8" ht="12.75">
      <c r="G283" s="25"/>
      <c r="H283" s="10"/>
    </row>
    <row r="284" spans="7:8" ht="12.75">
      <c r="G284" s="25"/>
      <c r="H284" s="10"/>
    </row>
    <row r="285" spans="7:8" ht="12.75">
      <c r="G285" s="25"/>
      <c r="H285" s="10"/>
    </row>
    <row r="286" spans="7:8" ht="12.75">
      <c r="G286" s="25"/>
      <c r="H286" s="10"/>
    </row>
    <row r="287" spans="7:8" ht="12.75">
      <c r="G287" s="25"/>
      <c r="H287" s="10"/>
    </row>
    <row r="288" spans="7:8" ht="12.75">
      <c r="G288" s="25"/>
      <c r="H288" s="10"/>
    </row>
    <row r="289" spans="7:8" ht="12.75">
      <c r="G289" s="25"/>
      <c r="H289" s="10"/>
    </row>
    <row r="290" spans="7:8" ht="12.75">
      <c r="G290" s="25"/>
      <c r="H290" s="10"/>
    </row>
    <row r="291" spans="7:8" ht="12.75">
      <c r="G291" s="25"/>
      <c r="H291" s="10"/>
    </row>
    <row r="292" spans="7:8" ht="12.75">
      <c r="G292" s="25"/>
      <c r="H292" s="10"/>
    </row>
    <row r="293" spans="7:8" ht="12.75">
      <c r="G293" s="25"/>
      <c r="H293" s="10"/>
    </row>
    <row r="294" spans="7:8" ht="12.75">
      <c r="G294" s="25"/>
      <c r="H294" s="10"/>
    </row>
    <row r="295" spans="7:8" ht="12.75">
      <c r="G295" s="25"/>
      <c r="H295" s="10"/>
    </row>
    <row r="296" spans="7:8" ht="12.75">
      <c r="G296" s="25"/>
      <c r="H296" s="10"/>
    </row>
    <row r="297" spans="7:8" ht="12.75">
      <c r="G297" s="25"/>
      <c r="H297" s="10"/>
    </row>
    <row r="298" spans="7:8" ht="12.75">
      <c r="G298" s="25"/>
      <c r="H298" s="10"/>
    </row>
    <row r="299" spans="7:8" ht="12.75">
      <c r="G299" s="25"/>
      <c r="H299" s="10"/>
    </row>
    <row r="300" spans="7:8" ht="12.75">
      <c r="G300" s="25"/>
      <c r="H300" s="10"/>
    </row>
    <row r="301" spans="7:8" ht="12.75">
      <c r="G301" s="25"/>
      <c r="H301" s="10"/>
    </row>
    <row r="302" spans="7:8" ht="12.75">
      <c r="G302" s="25"/>
      <c r="H302" s="10"/>
    </row>
    <row r="303" spans="7:8" ht="12.75">
      <c r="G303" s="25"/>
      <c r="H303" s="10"/>
    </row>
    <row r="304" spans="7:8" ht="12.75">
      <c r="G304" s="25"/>
      <c r="H304" s="10"/>
    </row>
    <row r="305" spans="7:8" ht="12.75">
      <c r="G305" s="25"/>
      <c r="H305" s="10"/>
    </row>
    <row r="306" spans="7:8" ht="12.75">
      <c r="G306" s="25"/>
      <c r="H306" s="10"/>
    </row>
    <row r="307" spans="7:8" ht="12.75">
      <c r="G307" s="25"/>
      <c r="H307" s="10"/>
    </row>
    <row r="308" spans="7:8" ht="12.75">
      <c r="G308" s="25"/>
      <c r="H308" s="10"/>
    </row>
    <row r="309" spans="7:8" ht="12.75">
      <c r="G309" s="25"/>
      <c r="H309" s="10"/>
    </row>
    <row r="310" spans="7:8" ht="12.75">
      <c r="G310" s="25"/>
      <c r="H310" s="10"/>
    </row>
    <row r="311" spans="7:8" ht="12.75">
      <c r="G311" s="25"/>
      <c r="H311" s="10"/>
    </row>
    <row r="312" spans="7:8" ht="12.75">
      <c r="G312" s="25"/>
      <c r="H312" s="10"/>
    </row>
    <row r="313" spans="7:8" ht="12.75">
      <c r="G313" s="25"/>
      <c r="H313" s="10"/>
    </row>
  </sheetData>
  <sheetProtection/>
  <mergeCells count="5">
    <mergeCell ref="A5:H5"/>
    <mergeCell ref="A8:H8"/>
    <mergeCell ref="A9:H9"/>
    <mergeCell ref="A6:H6"/>
    <mergeCell ref="A7:H7"/>
  </mergeCells>
  <printOptions/>
  <pageMargins left="0.1968503937007874" right="0.1968503937007874" top="0" bottom="0.07874015748031496" header="0.11811023622047245" footer="0.11811023622047245"/>
  <pageSetup fitToHeight="0" fitToWidth="0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7" sqref="J1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user</cp:lastModifiedBy>
  <cp:lastPrinted>2017-02-02T11:34:38Z</cp:lastPrinted>
  <dcterms:created xsi:type="dcterms:W3CDTF">2007-09-13T08:10:13Z</dcterms:created>
  <dcterms:modified xsi:type="dcterms:W3CDTF">2017-02-02T11:40:11Z</dcterms:modified>
  <cp:category/>
  <cp:version/>
  <cp:contentType/>
  <cp:contentStatus/>
</cp:coreProperties>
</file>