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894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Z_72E271AC_85C0_42E8_ADA1_BE710B500E88_.wvu.PrintArea" localSheetId="2" hidden="1">'прил.3'!$A$1:$F$41</definedName>
    <definedName name="Z_72E271AC_85C0_42E8_ADA1_BE710B500E88_.wvu.PrintTitles" localSheetId="2" hidden="1">'прил.3'!$12:$12</definedName>
    <definedName name="Z_72E271AC_85C0_42E8_ADA1_BE710B500E88_.wvu.Rows" localSheetId="2" hidden="1">'прил.3'!#REF!,'прил.3'!#REF!,'прил.3'!$30:$30</definedName>
    <definedName name="_xlnm.Print_Titles" localSheetId="2">'прил.3'!$12:$12</definedName>
    <definedName name="_xlnm.Print_Area" localSheetId="0">'прил.1'!$A$1:$E$31</definedName>
    <definedName name="_xlnm.Print_Area" localSheetId="1">'прил.2'!$A$1:$E$83</definedName>
    <definedName name="_xlnm.Print_Area" localSheetId="2">'прил.3'!$A$1:$F$41</definedName>
    <definedName name="_xlnm.Print_Area" localSheetId="3">'прил.4'!$A$1:$I$228</definedName>
  </definedNames>
  <calcPr fullCalcOnLoad="1"/>
</workbook>
</file>

<file path=xl/sharedStrings.xml><?xml version="1.0" encoding="utf-8"?>
<sst xmlns="http://schemas.openxmlformats.org/spreadsheetml/2006/main" count="1164" uniqueCount="371">
  <si>
    <t>Национальная оборона</t>
  </si>
  <si>
    <t>Мобилизационная и вневойсковая подготовка</t>
  </si>
  <si>
    <t>Приложение №  3</t>
  </si>
  <si>
    <t xml:space="preserve">по ведомственной структуре расходов 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</si>
  <si>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</si>
  <si>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</si>
  <si>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</si>
  <si>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</si>
  <si>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</si>
  <si>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</si>
  <si>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</si>
  <si>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</si>
  <si>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</si>
  <si>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</si>
  <si>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</si>
  <si>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</si>
  <si>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Раздел</t>
  </si>
  <si>
    <t>Подраздел</t>
  </si>
  <si>
    <t>01</t>
  </si>
  <si>
    <t>03</t>
  </si>
  <si>
    <t>02</t>
  </si>
  <si>
    <t>04</t>
  </si>
  <si>
    <t>05</t>
  </si>
  <si>
    <t>08</t>
  </si>
  <si>
    <t>10</t>
  </si>
  <si>
    <t>12</t>
  </si>
  <si>
    <t>07</t>
  </si>
  <si>
    <t>09</t>
  </si>
  <si>
    <t>Приложение № 4</t>
  </si>
  <si>
    <t xml:space="preserve">по разделам, подразделам функциональной классификации расходов </t>
  </si>
  <si>
    <t>Наименование показателя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</si>
  <si>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</si>
  <si>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</si>
  <si>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</si>
  <si>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</si>
  <si>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</si>
  <si>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Бюджетные ассигнования</t>
  </si>
  <si>
    <t>Результат исполнения, %</t>
  </si>
  <si>
    <t xml:space="preserve">ИТОГО БЮДЖЕТ ПОСЕЛЕНИЯ </t>
  </si>
  <si>
    <t>Национальная безопасность и правоохранительная деятельность</t>
  </si>
  <si>
    <t>ППП</t>
  </si>
  <si>
    <t>КОСГУ</t>
  </si>
  <si>
    <t>1</t>
  </si>
  <si>
    <t>2</t>
  </si>
  <si>
    <t>3</t>
  </si>
  <si>
    <t>4</t>
  </si>
  <si>
    <t>5</t>
  </si>
  <si>
    <t>6</t>
  </si>
  <si>
    <t>7</t>
  </si>
  <si>
    <t>Общеэкономические вопросы</t>
  </si>
  <si>
    <t>Национальная экономика</t>
  </si>
  <si>
    <t>Другие вопросы в области жилищно-коммунального хозяйства</t>
  </si>
  <si>
    <t>ИТОГО</t>
  </si>
  <si>
    <t>НАЦИОНАЛЬНАЯ ОБОРОНА</t>
  </si>
  <si>
    <t>Приложение 5</t>
  </si>
  <si>
    <t>Единый налог на вмененный доход для отдельных видов деятельности</t>
  </si>
  <si>
    <t>Связь и информатика</t>
  </si>
  <si>
    <t>Средства массовой информации</t>
  </si>
  <si>
    <t>Другие вопросы в области средств массовой информации</t>
  </si>
  <si>
    <t>Культура,кинематография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</si>
  <si>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</si>
  <si>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</si>
  <si>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13</t>
  </si>
  <si>
    <t>650</t>
  </si>
  <si>
    <t>Погашение бюджетами послений кредитов от кредитных организаций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</si>
  <si>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</si>
  <si>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</si>
  <si>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Код по КИВФ</t>
  </si>
  <si>
    <t>Роспись
источников
на год</t>
  </si>
  <si>
    <t>Суммы 
привлечения 
и погашения</t>
  </si>
  <si>
    <t xml:space="preserve"> </t>
  </si>
  <si>
    <t>% исп.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</si>
  <si>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</si>
  <si>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</si>
  <si>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Получение/погашение кредитов от других бюджетов бюджетной системы Российской Федерации бюджетом поселения в валюте Российской Федерации</t>
  </si>
  <si>
    <t>8</t>
  </si>
  <si>
    <t>01030000100000</t>
  </si>
  <si>
    <t>810</t>
  </si>
  <si>
    <t>510</t>
  </si>
  <si>
    <t>610</t>
  </si>
  <si>
    <t xml:space="preserve"> Изменение прочих остатков денежных средств на счетах по учету средств бюджета</t>
  </si>
  <si>
    <t>Увеличение/уменьшение остатков финансовых резервов бюджетов</t>
  </si>
  <si>
    <t>Увеличение/уменьшение прочих остатков денежных средств бюджетов</t>
  </si>
  <si>
    <t xml:space="preserve"> 01050201100000  </t>
  </si>
  <si>
    <t xml:space="preserve">Исполнено           </t>
  </si>
  <si>
    <t>14</t>
  </si>
  <si>
    <t>Органы юстиции</t>
  </si>
  <si>
    <t>Другие вопросы в облсати национальной безопасности и правоохранительной деятельности</t>
  </si>
  <si>
    <t>Дорожное хозяйство (дорожные фонды)</t>
  </si>
  <si>
    <t>Социальная политика</t>
  </si>
  <si>
    <t>Закупка товаров, работ, услуг в сфере информационно-коммуникационных технологий</t>
  </si>
  <si>
    <t>% исполнения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</si>
  <si>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</si>
  <si>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</si>
  <si>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</si>
  <si>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</si>
  <si>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</si>
  <si>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</si>
  <si>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</si>
  <si>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</si>
  <si>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</si>
  <si>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</si>
  <si>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</si>
  <si>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</si>
  <si>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</si>
  <si>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</si>
  <si>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</si>
  <si>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</si>
  <si>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Приложение 1</t>
  </si>
  <si>
    <t>Дотации бюджетам на поддержку мер по обеспечению сбалансированности бюджетов</t>
  </si>
  <si>
    <t>Межбюджетные трансферты</t>
  </si>
  <si>
    <t>Прочие мероприятия органов местного самоуправления</t>
  </si>
  <si>
    <t>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</si>
  <si>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</si>
  <si>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Иные бюджетные ассигнования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</si>
  <si>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</si>
  <si>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</si>
  <si>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</si>
  <si>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Всего источников внутреннего финансирования дефицита бюджета:</t>
  </si>
  <si>
    <t>Прочие безвозмездные поступления в бюджеты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</si>
  <si>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</si>
  <si>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</si>
  <si>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</si>
  <si>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</si>
  <si>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</si>
  <si>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</si>
  <si>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</si>
  <si>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</si>
  <si>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</si>
  <si>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</si>
  <si>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</si>
  <si>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</si>
  <si>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</si>
  <si>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</si>
  <si>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</si>
  <si>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</si>
  <si>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Код дохода по бюджетной классификации</t>
  </si>
  <si>
    <t>Утвержденные бюджетные назначения</t>
  </si>
  <si>
    <t>Исполнено</t>
  </si>
  <si>
    <t>000 10000000000000000</t>
  </si>
  <si>
    <t>000 10100000000000000</t>
  </si>
  <si>
    <t>000 10102000010000110</t>
  </si>
  <si>
    <t>182 10102010010000110</t>
  </si>
  <si>
    <t>182 10102020010000110</t>
  </si>
  <si>
    <t>182 10102030010000110</t>
  </si>
  <si>
    <t>000 10500000000000000</t>
  </si>
  <si>
    <t>000 10502000020000110</t>
  </si>
  <si>
    <t>182 10502010020000110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</si>
  <si>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</si>
  <si>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</si>
  <si>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</si>
  <si>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</si>
  <si>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</si>
  <si>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</si>
  <si>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</si>
  <si>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</si>
  <si>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</si>
  <si>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</si>
  <si>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</si>
  <si>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</si>
  <si>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</si>
  <si>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</si>
  <si>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</si>
  <si>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</si>
  <si>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</si>
  <si>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</si>
  <si>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</si>
  <si>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</si>
  <si>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</si>
  <si>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</si>
  <si>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</si>
  <si>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</si>
  <si>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000 11301000000000130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</si>
  <si>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</si>
  <si>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</si>
  <si>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</si>
  <si>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000 11400000000000000</t>
  </si>
  <si>
    <t>000 20000000000000000</t>
  </si>
  <si>
    <t>000 20200000000000000</t>
  </si>
  <si>
    <t>000 20201000000000151</t>
  </si>
  <si>
    <t>000 20201001000000151</t>
  </si>
  <si>
    <t>650 20201001100000151</t>
  </si>
  <si>
    <t>000 20201003000000151</t>
  </si>
  <si>
    <t>650 20201003100000151</t>
  </si>
  <si>
    <t>000 20203000000000151</t>
  </si>
  <si>
    <t>000 20203003000000151</t>
  </si>
  <si>
    <t>650 20203003100000151</t>
  </si>
  <si>
    <t>000 20203015000000151</t>
  </si>
  <si>
    <t>650 20203015100000151</t>
  </si>
  <si>
    <t>000 20204000000000151</t>
  </si>
  <si>
    <t>000 20204999000000151</t>
  </si>
  <si>
    <t>650 20204999100000151</t>
  </si>
  <si>
    <t>000 20700000000000000</t>
  </si>
  <si>
    <t>000 20705000100000180</t>
  </si>
  <si>
    <t>650 20705030100000180</t>
  </si>
  <si>
    <t>Приложение2</t>
  </si>
  <si>
    <t>Уличное освещение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</si>
  <si>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</si>
  <si>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</si>
  <si>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</si>
  <si>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</si>
  <si>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000 11700000000000000</t>
  </si>
  <si>
    <t>000 11705000000000180</t>
  </si>
  <si>
    <t>650 11705050100000180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</si>
  <si>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</si>
  <si>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</si>
  <si>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</si>
  <si>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</si>
  <si>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</si>
  <si>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</si>
  <si>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</si>
  <si>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Расходы на обеспечение функций органами местного самоуправления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</si>
  <si>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</si>
  <si>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</si>
  <si>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</si>
  <si>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</si>
  <si>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</si>
  <si>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(поселения)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</si>
  <si>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</si>
  <si>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</si>
  <si>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</si>
  <si>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</si>
  <si>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</si>
  <si>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</si>
  <si>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</si>
  <si>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</si>
  <si>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</si>
  <si>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НАЦИОНАЛЬНАЯ ЭКОНОМИКА</t>
  </si>
  <si>
    <t>Основное мероприятие "Ремонт, зимнее и летнее содержание дорог"</t>
  </si>
  <si>
    <t>Зимнее и летнее содержание дорог</t>
  </si>
  <si>
    <t>Основное мероприятие "Безопасность дорожного движения"</t>
  </si>
  <si>
    <t>ЖИЛИЩНО-КОММУНАЛЬНОЕ ХОЗЯЙСТВО</t>
  </si>
  <si>
    <t>Капитальный ремонт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</si>
  <si>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</si>
  <si>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автономного округа)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</si>
  <si>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района)</t>
  </si>
  <si>
    <t>Подпрограмма 1 «Содержание уличного освещения»</t>
  </si>
  <si>
    <t>Основное мероприятие "Организация освещения улиц"</t>
  </si>
  <si>
    <t>Подпрограмма 4 "Прочее благоустройство"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</si>
  <si>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</si>
  <si>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</si>
  <si>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ОБРАЗОВАНИЕ</t>
  </si>
  <si>
    <t>Подпрограмма 2. «Развитие молодежной политики»</t>
  </si>
  <si>
    <t>Основное мероприятие "Расходы на обеспечение деятельности учреждения"</t>
  </si>
  <si>
    <t>Расходы на обеспечение деятельности (оказание услуг) муниципальных учреждений</t>
  </si>
  <si>
    <t>Расходы на выплаты персоналу государственных (муниципальных)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</si>
  <si>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</si>
  <si>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</si>
  <si>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КУЛЬТУРА, КИНЕМАТОГРАФИЯ</t>
  </si>
  <si>
    <t>Подпрограмма 1.«Развитие культуры"</t>
  </si>
  <si>
    <t>Иные выплаты персоналу учреждений, за исключением фонда оплаты труда</t>
  </si>
  <si>
    <t>Пособия, компенсации и иные социальные выплаты гражданам, кроме публичных нормативных обязательств</t>
  </si>
  <si>
    <t>СОЦИАЛЬНАЯ ПОЛИТИКА</t>
  </si>
  <si>
    <t>Основное мероприятий "Организация мероприятий, связанных с дополнительным пенсионным обеспечением отдельных категорий граждан"</t>
  </si>
  <si>
    <t>Дополнительное пенсионное обеспечение отдельных категорий граждан за счет средств бюджета поселения</t>
  </si>
  <si>
    <t>СРЕДСТВА МАССОВОЙ ИНФОРМАЦИИ</t>
  </si>
  <si>
    <t>Источники   внутреннего финансирования дефицита бюджета муниципального образования сельское поселение Мулымья  за 2016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</si>
  <si>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Вед</t>
  </si>
  <si>
    <t>Рз</t>
  </si>
  <si>
    <t>ПР</t>
  </si>
  <si>
    <t>ЦСР</t>
  </si>
  <si>
    <t>ВР</t>
  </si>
  <si>
    <t>9</t>
  </si>
  <si>
    <t>0100982300</t>
  </si>
  <si>
    <t>01009S2300</t>
  </si>
  <si>
    <t>6000000000</t>
  </si>
  <si>
    <t>0400000000</t>
  </si>
  <si>
    <t>0400200000</t>
  </si>
  <si>
    <t>0400274190</t>
  </si>
  <si>
    <t>0400374190</t>
  </si>
  <si>
    <t>6000082190</t>
  </si>
  <si>
    <t>60000S2190</t>
  </si>
  <si>
    <t>0210000000</t>
  </si>
  <si>
    <t>0210100000</t>
  </si>
  <si>
    <t>0210176100</t>
  </si>
  <si>
    <t>0240000000</t>
  </si>
  <si>
    <t>0240100000</t>
  </si>
  <si>
    <t>0240176500</t>
  </si>
  <si>
    <t>0520000000</t>
  </si>
  <si>
    <t>0520100000</t>
  </si>
  <si>
    <t>0520100590</t>
  </si>
  <si>
    <t>0510000000</t>
  </si>
  <si>
    <t>0510100000</t>
  </si>
  <si>
    <t>0510100590</t>
  </si>
  <si>
    <t>0700000000</t>
  </si>
  <si>
    <t>0700100000</t>
  </si>
  <si>
    <t>Наименование кода классификации доходов</t>
  </si>
  <si>
    <t>Код бюджетной классификации   Российской Федерации</t>
  </si>
  <si>
    <t>Уточненный план, тыс.руб</t>
  </si>
  <si>
    <t>Исполнение , тыс.руб</t>
  </si>
  <si>
    <t>Исполнение, %</t>
  </si>
  <si>
    <t>Доходы всего</t>
  </si>
  <si>
    <t>к проекту решения Совета депутатов</t>
  </si>
  <si>
    <t>муниципального образования</t>
  </si>
  <si>
    <t>Сельское поселение Мулымья</t>
  </si>
  <si>
    <t xml:space="preserve">Доходы бюджета муниципального образования сельского поселения Мулымья за 2017 год по кодам классификации доходов бюджета </t>
  </si>
  <si>
    <t>Исполнения бюджета муниципального образования сельского поселения Мулымья за 2017 год по доходам, по кодам видов доходов, подвидов доходов, классификации операций сектора государственного управления, относящихся к доходам бюджета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</si>
  <si>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</si>
  <si>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</si>
  <si>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</si>
  <si>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</si>
  <si>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</si>
  <si>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</si>
  <si>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</si>
  <si>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</si>
  <si>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</si>
  <si>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</si>
  <si>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</si>
  <si>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</si>
  <si>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</si>
  <si>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</si>
  <si>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650 11701050100000180</t>
  </si>
  <si>
    <t>Невыясненные поступления, зачисляемые в бюджеты сельских поселений</t>
  </si>
  <si>
    <t>000 11406000000000430</t>
  </si>
  <si>
    <t>000 11406020000000430</t>
  </si>
  <si>
    <t>650 11406025100000430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</si>
  <si>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</si>
  <si>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</si>
  <si>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</si>
  <si>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</si>
  <si>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</si>
  <si>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</si>
  <si>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000 11600000000000000</t>
  </si>
  <si>
    <t>000 11633000000000140</t>
  </si>
  <si>
    <t>161 11633050100000140</t>
  </si>
  <si>
    <t>650 11633050100000140</t>
  </si>
  <si>
    <t xml:space="preserve">Расходы бюджета муниципального образования сельское поселение Мулымья  за  2017 год </t>
  </si>
  <si>
    <t>Расходы бюджета муниципального образования сельское поселение  Мулымья за  2017 год</t>
  </si>
  <si>
    <t>0700102030</t>
  </si>
  <si>
    <t>0700102040</t>
  </si>
  <si>
    <t>0700102400</t>
  </si>
  <si>
    <t>0700151180</t>
  </si>
  <si>
    <t>0700159300</t>
  </si>
  <si>
    <t>07001D9300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</si>
  <si>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</si>
  <si>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</si>
  <si>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</si>
  <si>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</si>
  <si>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</si>
  <si>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Мероприятия по содействию трудоустройству граждан (бюджет округа)</t>
  </si>
  <si>
    <t>0700185060</t>
  </si>
  <si>
    <t>Мероприятия по содействию трудоустройства граждан (софинансирование)</t>
  </si>
  <si>
    <t>07001S5060</t>
  </si>
  <si>
    <t>Муниципальная программа "Содержание и ремонт внутри поселковых дорог в сельском поселении Мулымья на 2017 год и на плановый период 2018 и 2019 годы"</t>
  </si>
  <si>
    <t>Муниципальная программа "Реконструкция, капитальный ремонт и содержание дорог в сельском поселении Мулымья на 2014-2017 годы и на плановый период до 2020 года.</t>
  </si>
  <si>
    <t>0700502400</t>
  </si>
  <si>
    <t>0800000000</t>
  </si>
  <si>
    <t>0800003520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</si>
  <si>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</si>
  <si>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</si>
  <si>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</si>
  <si>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</si>
  <si>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«Сохранение, развитие, популяризация традиций культуры»</t>
  </si>
  <si>
    <t>0510300590</t>
  </si>
  <si>
    <t>Непрограммные расходы</t>
  </si>
  <si>
    <t>Резервные фонды местных администраций</t>
  </si>
  <si>
    <t>6000007050</t>
  </si>
  <si>
    <t>Расходы, направленные на реализацию указов Президента Российской Федерации (бюджет автномного округа)</t>
  </si>
  <si>
    <t>6000082440</t>
  </si>
  <si>
    <t>Расходы, направленные на реализацию указов Президента Российской Федерации</t>
  </si>
  <si>
    <t>6000092440</t>
  </si>
  <si>
    <t>Расходы, направленные на реализацию указов Президента Российской Федерации (софинансирование)</t>
  </si>
  <si>
    <t>60000S2440</t>
  </si>
  <si>
    <t>Муниципальная программа «Социальная поддержка отдельных категорий населения муниципального образования сельское поселение Мулымья 2017 год"</t>
  </si>
  <si>
    <t>0700200000</t>
  </si>
  <si>
    <t>0700270220</t>
  </si>
  <si>
    <t>от     26.04.2018     г.  № 323</t>
  </si>
  <si>
    <t>от     26.04.2018 г.  № 323</t>
  </si>
  <si>
    <t>от     26.04.2018 г.  №  323</t>
  </si>
  <si>
    <t>от 26.04 2018г.  № 323</t>
  </si>
  <si>
    <t>от      26.04.2018 г.  № 323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</si>
</sst>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#,##0_р_.;[Red]#,##0_р_.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_р_._-;_-@_-"/>
    <numFmt numFmtId="180" formatCode="0.000"/>
    <numFmt numFmtId="181" formatCode="#,##0.00&quot;р.&quot;"/>
    <numFmt numFmtId="182" formatCode="#,##0.00_р_."/>
    <numFmt numFmtId="183" formatCode="0.000000"/>
    <numFmt numFmtId="184" formatCode="0.00000"/>
    <numFmt numFmtId="185" formatCode="0.0000"/>
    <numFmt numFmtId="186" formatCode="0.0"/>
    <numFmt numFmtId="187" formatCode="#,##0.0"/>
    <numFmt numFmtId="188" formatCode="#,##0.000"/>
    <numFmt numFmtId="189" formatCode="0.00;[Red]\-0.00"/>
    <numFmt numFmtId="190" formatCode="#,##0.00;[Red]\-#,##0.00"/>
    <numFmt numFmtId="191" formatCode="_-* #,##0.0_р_._-;\-* #,##0.0_р_._-;_-* &quot;-&quot;??_р_._-;_-@_-"/>
    <numFmt numFmtId="192" formatCode="0.0;[Red]\-0.0"/>
    <numFmt numFmtId="193" formatCode="0.0000000"/>
    <numFmt numFmtId="194" formatCode="0.000000000"/>
    <numFmt numFmtId="195" formatCode="0.00000000"/>
    <numFmt numFmtId="196" formatCode="0.0000000000"/>
    <numFmt numFmtId="197" formatCode="0.00000000000"/>
    <numFmt numFmtId="198" formatCode="0.000000000000"/>
    <numFmt numFmtId="199" formatCode="#,##0.0_р_."/>
    <numFmt numFmtId="200" formatCode="_-* #,##0.000_р_._-;\-* #,##0.000_р_._-;_-* &quot;-&quot;??_р_._-;_-@_-"/>
    <numFmt numFmtId="201" formatCode="&quot;&quot;#000"/>
    <numFmt numFmtId="202" formatCode="&quot;&quot;###,##0.00"/>
    <numFmt numFmtId="203" formatCode="000000"/>
    <numFmt numFmtId="204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6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16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79" fontId="2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17" xfId="0" applyNumberFormat="1" applyFont="1" applyBorder="1" applyAlignment="1">
      <alignment horizontal="right"/>
    </xf>
    <xf numFmtId="186" fontId="16" fillId="0" borderId="18" xfId="0" applyNumberFormat="1" applyFont="1" applyBorder="1" applyAlignment="1">
      <alignment horizontal="center"/>
    </xf>
    <xf numFmtId="191" fontId="16" fillId="0" borderId="19" xfId="0" applyNumberFormat="1" applyFont="1" applyBorder="1" applyAlignment="1">
      <alignment horizontal="right"/>
    </xf>
    <xf numFmtId="0" fontId="14" fillId="0" borderId="18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171" fontId="14" fillId="0" borderId="18" xfId="0" applyNumberFormat="1" applyFont="1" applyBorder="1" applyAlignment="1">
      <alignment horizontal="right"/>
    </xf>
    <xf numFmtId="191" fontId="16" fillId="0" borderId="14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2" fillId="33" borderId="0" xfId="0" applyNumberFormat="1" applyFont="1" applyFill="1" applyAlignment="1">
      <alignment horizontal="right"/>
    </xf>
    <xf numFmtId="186" fontId="9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 horizontal="right"/>
    </xf>
    <xf numFmtId="199" fontId="0" fillId="0" borderId="10" xfId="0" applyNumberFormat="1" applyBorder="1" applyAlignment="1">
      <alignment horizontal="right"/>
    </xf>
    <xf numFmtId="199" fontId="5" fillId="0" borderId="20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186" fontId="10" fillId="0" borderId="10" xfId="0" applyNumberFormat="1" applyFont="1" applyBorder="1" applyAlignment="1">
      <alignment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wrapText="1"/>
    </xf>
    <xf numFmtId="202" fontId="21" fillId="0" borderId="21" xfId="0" applyNumberFormat="1" applyFont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 vertical="center" wrapText="1"/>
    </xf>
    <xf numFmtId="187" fontId="2" fillId="33" borderId="0" xfId="0" applyNumberFormat="1" applyFont="1" applyFill="1" applyAlignment="1">
      <alignment horizontal="center"/>
    </xf>
    <xf numFmtId="187" fontId="21" fillId="0" borderId="21" xfId="0" applyNumberFormat="1" applyFont="1" applyBorder="1" applyAlignment="1">
      <alignment horizontal="center" vertical="center" wrapText="1"/>
    </xf>
    <xf numFmtId="187" fontId="21" fillId="0" borderId="21" xfId="0" applyNumberFormat="1" applyFont="1" applyBorder="1" applyAlignment="1">
      <alignment horizontal="right" wrapText="1"/>
    </xf>
    <xf numFmtId="187" fontId="6" fillId="0" borderId="0" xfId="0" applyNumberFormat="1" applyFont="1" applyAlignment="1">
      <alignment/>
    </xf>
    <xf numFmtId="0" fontId="24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center" wrapText="1"/>
    </xf>
    <xf numFmtId="187" fontId="24" fillId="0" borderId="21" xfId="0" applyNumberFormat="1" applyFont="1" applyBorder="1" applyAlignment="1">
      <alignment horizontal="right" wrapText="1"/>
    </xf>
    <xf numFmtId="202" fontId="24" fillId="0" borderId="2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0" borderId="21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center" wrapText="1"/>
    </xf>
    <xf numFmtId="187" fontId="25" fillId="0" borderId="21" xfId="0" applyNumberFormat="1" applyFont="1" applyBorder="1" applyAlignment="1">
      <alignment horizontal="right" wrapText="1"/>
    </xf>
    <xf numFmtId="202" fontId="25" fillId="0" borderId="21" xfId="0" applyNumberFormat="1" applyFont="1" applyBorder="1" applyAlignment="1">
      <alignment horizontal="right" wrapText="1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wrapText="1"/>
    </xf>
    <xf numFmtId="49" fontId="21" fillId="0" borderId="2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10" xfId="0" applyNumberFormat="1" applyFont="1" applyBorder="1" applyAlignment="1">
      <alignment/>
    </xf>
    <xf numFmtId="0" fontId="21" fillId="0" borderId="22" xfId="0" applyFont="1" applyBorder="1" applyAlignment="1">
      <alignment horizontal="center" wrapText="1"/>
    </xf>
    <xf numFmtId="187" fontId="21" fillId="0" borderId="22" xfId="0" applyNumberFormat="1" applyFont="1" applyBorder="1" applyAlignment="1">
      <alignment horizontal="right" wrapText="1"/>
    </xf>
    <xf numFmtId="186" fontId="10" fillId="0" borderId="23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26" fillId="0" borderId="24" xfId="0" applyNumberFormat="1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wrapText="1"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21" fillId="0" borderId="10" xfId="0" applyNumberFormat="1" applyFont="1" applyBorder="1" applyAlignment="1">
      <alignment horizontal="center" vertical="center" wrapText="1"/>
    </xf>
    <xf numFmtId="186" fontId="19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187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9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left" vertical="top" wrapText="1"/>
    </xf>
    <xf numFmtId="186" fontId="10" fillId="0" borderId="10" xfId="0" applyNumberFormat="1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right" wrapText="1"/>
    </xf>
    <xf numFmtId="4" fontId="21" fillId="0" borderId="21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9" fontId="2" fillId="33" borderId="0" xfId="0" applyNumberFormat="1" applyFont="1" applyFill="1" applyAlignment="1">
      <alignment horizontal="left"/>
    </xf>
    <xf numFmtId="187" fontId="2" fillId="33" borderId="0" xfId="0" applyNumberFormat="1" applyFont="1" applyFill="1" applyAlignment="1">
      <alignment horizontal="left"/>
    </xf>
    <xf numFmtId="187" fontId="3" fillId="0" borderId="0" xfId="0" applyNumberFormat="1" applyFont="1" applyAlignment="1">
      <alignment horizontal="left"/>
    </xf>
    <xf numFmtId="0" fontId="21" fillId="0" borderId="21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49" fontId="2" fillId="33" borderId="0" xfId="0" applyNumberFormat="1" applyFont="1" applyFill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8" fillId="0" borderId="2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4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130" zoomScaleSheetLayoutView="130" zoomScalePageLayoutView="0" workbookViewId="0" topLeftCell="A1">
      <selection activeCell="D14" sqref="D14"/>
    </sheetView>
  </sheetViews>
  <sheetFormatPr defaultColWidth="9.00390625" defaultRowHeight="12.75"/>
  <cols>
    <col min="1" max="1" width="31.75390625" style="58" customWidth="1"/>
    <col min="2" max="2" width="21.75390625" style="74" customWidth="1"/>
    <col min="3" max="3" width="16.125" style="77" customWidth="1"/>
    <col min="4" max="4" width="12.75390625" style="77" customWidth="1"/>
    <col min="5" max="5" width="11.125" style="77" customWidth="1"/>
  </cols>
  <sheetData>
    <row r="1" spans="1:3" ht="12.75">
      <c r="A1" s="75"/>
      <c r="B1" s="73"/>
      <c r="C1" s="76" t="s">
        <v>108</v>
      </c>
    </row>
    <row r="2" spans="1:6" ht="12.75">
      <c r="A2" s="75"/>
      <c r="B2" s="73"/>
      <c r="C2" s="149" t="s">
        <v>292</v>
      </c>
      <c r="D2" s="149"/>
      <c r="E2" s="149"/>
      <c r="F2" s="149"/>
    </row>
    <row r="3" spans="1:6" ht="12.75">
      <c r="A3" s="75"/>
      <c r="B3" s="73"/>
      <c r="C3" s="149" t="s">
        <v>293</v>
      </c>
      <c r="D3" s="149"/>
      <c r="E3" s="149"/>
      <c r="F3" s="149"/>
    </row>
    <row r="4" spans="1:3" ht="12.75">
      <c r="A4" s="75"/>
      <c r="B4" s="73"/>
      <c r="C4" s="130" t="s">
        <v>294</v>
      </c>
    </row>
    <row r="5" spans="1:3" ht="12.75">
      <c r="A5" s="75"/>
      <c r="B5" s="73"/>
      <c r="C5" s="77" t="s">
        <v>370</v>
      </c>
    </row>
    <row r="6" spans="1:2" ht="12.75">
      <c r="A6" s="75"/>
      <c r="B6" s="73"/>
    </row>
    <row r="7" spans="1:7" ht="12.75" customHeight="1">
      <c r="A7" s="147" t="s">
        <v>295</v>
      </c>
      <c r="B7" s="147"/>
      <c r="C7" s="147"/>
      <c r="D7" s="147"/>
      <c r="E7" s="147"/>
      <c r="F7" s="63"/>
      <c r="G7" s="63"/>
    </row>
    <row r="8" spans="1:7" ht="12.75" customHeight="1">
      <c r="A8" s="147"/>
      <c r="B8" s="147"/>
      <c r="C8" s="147"/>
      <c r="D8" s="147"/>
      <c r="E8" s="147"/>
      <c r="F8" s="63"/>
      <c r="G8" s="63"/>
    </row>
    <row r="9" spans="1:7" ht="12.75" customHeight="1">
      <c r="A9" s="147"/>
      <c r="B9" s="147"/>
      <c r="C9" s="147"/>
      <c r="D9" s="147"/>
      <c r="E9" s="147"/>
      <c r="F9" s="63"/>
      <c r="G9" s="63"/>
    </row>
    <row r="10" spans="1:7" s="62" customFormat="1" ht="39" customHeight="1">
      <c r="A10" s="112" t="s">
        <v>286</v>
      </c>
      <c r="B10" s="113" t="s">
        <v>287</v>
      </c>
      <c r="C10" s="113" t="s">
        <v>288</v>
      </c>
      <c r="D10" s="113" t="s">
        <v>289</v>
      </c>
      <c r="E10" s="113" t="s">
        <v>290</v>
      </c>
      <c r="G10" s="148"/>
    </row>
    <row r="11" spans="1:7" s="62" customFormat="1" ht="12.75">
      <c r="A11" s="79" t="s">
        <v>42</v>
      </c>
      <c r="B11" s="79" t="s">
        <v>43</v>
      </c>
      <c r="C11" s="79" t="s">
        <v>44</v>
      </c>
      <c r="D11" s="79" t="s">
        <v>45</v>
      </c>
      <c r="E11" s="79" t="s">
        <v>46</v>
      </c>
      <c r="G11" s="148"/>
    </row>
    <row r="12" spans="1:5" s="64" customFormat="1" ht="15" customHeight="1">
      <c r="A12" s="84" t="s">
        <v>94</v>
      </c>
      <c r="B12" s="85" t="s">
        <v>139</v>
      </c>
      <c r="C12" s="92">
        <v>8954.3</v>
      </c>
      <c r="D12" s="92">
        <v>9167.3</v>
      </c>
      <c r="E12" s="83">
        <f aca="true" t="shared" si="0" ref="E12:E31">D12*100/C12</f>
        <v>102.3787454072345</v>
      </c>
    </row>
    <row r="13" spans="1:5" s="62" customFormat="1" ht="18" customHeight="1">
      <c r="A13" s="84" t="s">
        <v>105</v>
      </c>
      <c r="B13" s="85" t="s">
        <v>177</v>
      </c>
      <c r="C13" s="92">
        <f>C14+C28</f>
        <v>36303.6</v>
      </c>
      <c r="D13" s="92">
        <f>D14+D28</f>
        <v>36213.3</v>
      </c>
      <c r="E13" s="83">
        <f t="shared" si="0"/>
        <v>99.7512643374211</v>
      </c>
    </row>
    <row r="14" spans="1:5" s="62" customFormat="1" ht="38.25" customHeight="1">
      <c r="A14" s="84" t="s">
        <v>106</v>
      </c>
      <c r="B14" s="85" t="s">
        <v>178</v>
      </c>
      <c r="C14" s="92">
        <f>C15+C20+C25</f>
        <v>35863.6</v>
      </c>
      <c r="D14" s="92">
        <f>D15+D20+D25</f>
        <v>35773.3</v>
      </c>
      <c r="E14" s="83">
        <f t="shared" si="0"/>
        <v>99.748212672459</v>
      </c>
    </row>
    <row r="15" spans="1:5" s="64" customFormat="1" ht="27" customHeight="1">
      <c r="A15" s="84" t="s">
        <v>205</v>
      </c>
      <c r="B15" s="85" t="s">
        <v>179</v>
      </c>
      <c r="C15" s="92">
        <f>C16+C18</f>
        <v>28055.2</v>
      </c>
      <c r="D15" s="92">
        <f>D16+D18</f>
        <v>28055.2</v>
      </c>
      <c r="E15" s="83">
        <f t="shared" si="0"/>
        <v>100</v>
      </c>
    </row>
    <row r="16" spans="1:5" s="62" customFormat="1" ht="26.25" customHeight="1">
      <c r="A16" s="84" t="s">
        <v>31</v>
      </c>
      <c r="B16" s="85" t="s">
        <v>180</v>
      </c>
      <c r="C16" s="92">
        <v>26432.4</v>
      </c>
      <c r="D16" s="92">
        <v>26432.4</v>
      </c>
      <c r="E16" s="83">
        <f t="shared" si="0"/>
        <v>100</v>
      </c>
    </row>
    <row r="17" spans="1:5" s="62" customFormat="1" ht="36.75" customHeight="1">
      <c r="A17" s="84" t="s">
        <v>131</v>
      </c>
      <c r="B17" s="85" t="s">
        <v>181</v>
      </c>
      <c r="C17" s="92">
        <v>26432.4</v>
      </c>
      <c r="D17" s="92">
        <v>26432</v>
      </c>
      <c r="E17" s="83">
        <f t="shared" si="0"/>
        <v>99.99848670570965</v>
      </c>
    </row>
    <row r="18" spans="1:5" s="62" customFormat="1" ht="38.25" customHeight="1">
      <c r="A18" s="84" t="s">
        <v>109</v>
      </c>
      <c r="B18" s="85" t="s">
        <v>182</v>
      </c>
      <c r="C18" s="92">
        <v>1622.8</v>
      </c>
      <c r="D18" s="92">
        <v>1622.8</v>
      </c>
      <c r="E18" s="83">
        <f t="shared" si="0"/>
        <v>100</v>
      </c>
    </row>
    <row r="19" spans="1:5" s="64" customFormat="1" ht="37.5" customHeight="1">
      <c r="A19" s="84" t="s">
        <v>132</v>
      </c>
      <c r="B19" s="85" t="s">
        <v>183</v>
      </c>
      <c r="C19" s="92">
        <v>1622.8</v>
      </c>
      <c r="D19" s="92">
        <v>1622.8</v>
      </c>
      <c r="E19" s="83">
        <f t="shared" si="0"/>
        <v>100</v>
      </c>
    </row>
    <row r="20" spans="1:5" s="62" customFormat="1" ht="25.5" customHeight="1">
      <c r="A20" s="84" t="s">
        <v>206</v>
      </c>
      <c r="B20" s="85" t="s">
        <v>184</v>
      </c>
      <c r="C20" s="92">
        <f>C21+C23</f>
        <v>432.5</v>
      </c>
      <c r="D20" s="92">
        <f>D21+D23</f>
        <v>432.5</v>
      </c>
      <c r="E20" s="83">
        <f t="shared" si="0"/>
        <v>100</v>
      </c>
    </row>
    <row r="21" spans="1:5" s="62" customFormat="1" ht="34.5" customHeight="1">
      <c r="A21" s="84" t="s">
        <v>32</v>
      </c>
      <c r="B21" s="85" t="s">
        <v>185</v>
      </c>
      <c r="C21" s="92">
        <v>54.3</v>
      </c>
      <c r="D21" s="92">
        <v>54.3</v>
      </c>
      <c r="E21" s="83">
        <f t="shared" si="0"/>
        <v>100</v>
      </c>
    </row>
    <row r="22" spans="1:5" s="62" customFormat="1" ht="39.75" customHeight="1">
      <c r="A22" s="84" t="s">
        <v>133</v>
      </c>
      <c r="B22" s="85" t="s">
        <v>186</v>
      </c>
      <c r="C22" s="92">
        <v>54.3</v>
      </c>
      <c r="D22" s="92">
        <v>54.3</v>
      </c>
      <c r="E22" s="83">
        <f t="shared" si="0"/>
        <v>100</v>
      </c>
    </row>
    <row r="23" spans="1:5" s="62" customFormat="1" ht="48.75" customHeight="1">
      <c r="A23" s="84" t="s">
        <v>33</v>
      </c>
      <c r="B23" s="85" t="s">
        <v>187</v>
      </c>
      <c r="C23" s="92">
        <v>378.2</v>
      </c>
      <c r="D23" s="92">
        <v>378.2</v>
      </c>
      <c r="E23" s="83">
        <f t="shared" si="0"/>
        <v>100</v>
      </c>
    </row>
    <row r="24" spans="1:5" s="62" customFormat="1" ht="47.25" customHeight="1">
      <c r="A24" s="84" t="s">
        <v>134</v>
      </c>
      <c r="B24" s="85" t="s">
        <v>188</v>
      </c>
      <c r="C24" s="92">
        <v>378.2</v>
      </c>
      <c r="D24" s="92">
        <v>378.2</v>
      </c>
      <c r="E24" s="83">
        <f t="shared" si="0"/>
        <v>100</v>
      </c>
    </row>
    <row r="25" spans="1:5" s="62" customFormat="1" ht="16.5" customHeight="1">
      <c r="A25" s="84" t="s">
        <v>34</v>
      </c>
      <c r="B25" s="85" t="s">
        <v>189</v>
      </c>
      <c r="C25" s="92">
        <v>7375.9</v>
      </c>
      <c r="D25" s="92">
        <v>7285.6</v>
      </c>
      <c r="E25" s="83">
        <f t="shared" si="0"/>
        <v>98.77574262123944</v>
      </c>
    </row>
    <row r="26" spans="1:5" s="64" customFormat="1" ht="25.5" customHeight="1">
      <c r="A26" s="84" t="s">
        <v>35</v>
      </c>
      <c r="B26" s="85" t="s">
        <v>190</v>
      </c>
      <c r="C26" s="92">
        <v>7375.9</v>
      </c>
      <c r="D26" s="92">
        <v>7285.6</v>
      </c>
      <c r="E26" s="83">
        <f t="shared" si="0"/>
        <v>98.77574262123944</v>
      </c>
    </row>
    <row r="27" spans="1:5" s="62" customFormat="1" ht="34.5" customHeight="1">
      <c r="A27" s="84" t="s">
        <v>135</v>
      </c>
      <c r="B27" s="85" t="s">
        <v>191</v>
      </c>
      <c r="C27" s="92">
        <v>7375.9</v>
      </c>
      <c r="D27" s="92">
        <v>7285.6</v>
      </c>
      <c r="E27" s="83">
        <f t="shared" si="0"/>
        <v>98.77574262123944</v>
      </c>
    </row>
    <row r="28" spans="1:5" s="64" customFormat="1" ht="25.5" customHeight="1">
      <c r="A28" s="84" t="s">
        <v>107</v>
      </c>
      <c r="B28" s="85" t="s">
        <v>192</v>
      </c>
      <c r="C28" s="92">
        <v>440</v>
      </c>
      <c r="D28" s="92">
        <v>440</v>
      </c>
      <c r="E28" s="83">
        <f t="shared" si="0"/>
        <v>100</v>
      </c>
    </row>
    <row r="29" spans="1:5" s="64" customFormat="1" ht="27.75" customHeight="1">
      <c r="A29" s="84" t="s">
        <v>119</v>
      </c>
      <c r="B29" s="85" t="s">
        <v>193</v>
      </c>
      <c r="C29" s="92">
        <v>440</v>
      </c>
      <c r="D29" s="92">
        <v>440</v>
      </c>
      <c r="E29" s="83">
        <f t="shared" si="0"/>
        <v>100</v>
      </c>
    </row>
    <row r="30" spans="1:5" s="64" customFormat="1" ht="25.5" customHeight="1">
      <c r="A30" s="84" t="s">
        <v>119</v>
      </c>
      <c r="B30" s="116" t="s">
        <v>194</v>
      </c>
      <c r="C30" s="117">
        <v>440</v>
      </c>
      <c r="D30" s="117">
        <v>440</v>
      </c>
      <c r="E30" s="83">
        <f t="shared" si="0"/>
        <v>100</v>
      </c>
    </row>
    <row r="31" spans="1:6" s="62" customFormat="1" ht="21" customHeight="1">
      <c r="A31" s="121" t="s">
        <v>291</v>
      </c>
      <c r="B31" s="119"/>
      <c r="C31" s="120">
        <f>C13+C12</f>
        <v>45257.899999999994</v>
      </c>
      <c r="D31" s="120">
        <f>D13+D12</f>
        <v>45380.600000000006</v>
      </c>
      <c r="E31" s="115">
        <f t="shared" si="0"/>
        <v>100.2711128885786</v>
      </c>
      <c r="F31" s="65"/>
    </row>
    <row r="32" s="62" customFormat="1" ht="21" customHeight="1">
      <c r="F32" s="65"/>
    </row>
    <row r="33" s="62" customFormat="1" ht="21" customHeight="1">
      <c r="F33" s="65"/>
    </row>
    <row r="34" s="62" customFormat="1" ht="21" customHeight="1">
      <c r="F34" s="65"/>
    </row>
    <row r="35" s="62" customFormat="1" ht="21" customHeight="1">
      <c r="F35" s="65"/>
    </row>
  </sheetData>
  <sheetProtection/>
  <mergeCells count="4">
    <mergeCell ref="A7:E9"/>
    <mergeCell ref="G10:G11"/>
    <mergeCell ref="C2:F2"/>
    <mergeCell ref="C3:F3"/>
  </mergeCells>
  <printOptions/>
  <pageMargins left="0.75" right="0.11" top="0.52" bottom="0.53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Normal="11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9.75390625" style="62" customWidth="1"/>
    <col min="2" max="2" width="31.375" style="62" customWidth="1"/>
    <col min="3" max="3" width="13.625" style="114" customWidth="1"/>
    <col min="4" max="4" width="12.875" style="114" customWidth="1"/>
    <col min="5" max="5" width="18.125" style="65" customWidth="1"/>
    <col min="6" max="6" width="13.75390625" style="62" customWidth="1"/>
    <col min="7" max="7" width="10.75390625" style="62" customWidth="1"/>
  </cols>
  <sheetData>
    <row r="1" spans="1:5" s="57" customFormat="1" ht="12.75">
      <c r="A1" s="56"/>
      <c r="B1" s="56"/>
      <c r="C1" s="126"/>
      <c r="D1" s="126"/>
      <c r="E1" s="55" t="s">
        <v>195</v>
      </c>
    </row>
    <row r="2" spans="1:14" s="57" customFormat="1" ht="12.75">
      <c r="A2" s="56"/>
      <c r="B2" s="56"/>
      <c r="C2" s="127"/>
      <c r="D2" s="149" t="s">
        <v>292</v>
      </c>
      <c r="E2" s="149"/>
      <c r="F2" s="149"/>
      <c r="G2" s="149"/>
      <c r="N2" s="55"/>
    </row>
    <row r="3" spans="1:14" s="57" customFormat="1" ht="12.75">
      <c r="A3" s="56"/>
      <c r="B3" s="56"/>
      <c r="C3" s="127"/>
      <c r="D3" s="149" t="s">
        <v>293</v>
      </c>
      <c r="E3" s="149"/>
      <c r="F3" s="149"/>
      <c r="G3" s="149"/>
      <c r="N3" s="55"/>
    </row>
    <row r="4" spans="1:14" s="57" customFormat="1" ht="12.75">
      <c r="A4" s="56"/>
      <c r="B4" s="56"/>
      <c r="C4" s="127"/>
      <c r="D4" s="130" t="s">
        <v>294</v>
      </c>
      <c r="E4" s="77"/>
      <c r="F4" s="77"/>
      <c r="G4"/>
      <c r="N4" s="55"/>
    </row>
    <row r="5" spans="1:14" s="57" customFormat="1" ht="12.75">
      <c r="A5" s="56"/>
      <c r="B5" s="56"/>
      <c r="C5" s="127"/>
      <c r="D5" s="77" t="s">
        <v>369</v>
      </c>
      <c r="E5" s="77"/>
      <c r="F5" s="77"/>
      <c r="G5"/>
      <c r="N5" s="55"/>
    </row>
    <row r="6" spans="1:7" s="57" customFormat="1" ht="54" customHeight="1">
      <c r="A6" s="150" t="s">
        <v>296</v>
      </c>
      <c r="B6" s="150"/>
      <c r="C6" s="150"/>
      <c r="D6" s="150"/>
      <c r="E6" s="150"/>
      <c r="F6" s="78"/>
      <c r="G6" s="78"/>
    </row>
    <row r="7" spans="3:5" s="62" customFormat="1" ht="12.75">
      <c r="C7" s="114"/>
      <c r="D7" s="114"/>
      <c r="E7" s="65"/>
    </row>
    <row r="8" spans="3:5" s="62" customFormat="1" ht="13.5" customHeight="1">
      <c r="C8" s="114"/>
      <c r="D8" s="114"/>
      <c r="E8" s="65"/>
    </row>
    <row r="9" spans="1:6" s="62" customFormat="1" ht="39" customHeight="1">
      <c r="A9" s="79" t="s">
        <v>136</v>
      </c>
      <c r="B9" s="79" t="s">
        <v>30</v>
      </c>
      <c r="C9" s="128" t="s">
        <v>137</v>
      </c>
      <c r="D9" s="128" t="s">
        <v>138</v>
      </c>
      <c r="E9" s="81" t="s">
        <v>91</v>
      </c>
      <c r="F9" s="148"/>
    </row>
    <row r="10" spans="1:6" s="62" customFormat="1" ht="12.75">
      <c r="A10" s="79" t="s">
        <v>44</v>
      </c>
      <c r="B10" s="79" t="s">
        <v>42</v>
      </c>
      <c r="C10" s="128" t="s">
        <v>45</v>
      </c>
      <c r="D10" s="128" t="s">
        <v>46</v>
      </c>
      <c r="E10" s="80">
        <v>6</v>
      </c>
      <c r="F10" s="148"/>
    </row>
    <row r="11" spans="1:5" s="133" customFormat="1" ht="22.5">
      <c r="A11" s="135" t="s">
        <v>139</v>
      </c>
      <c r="B11" s="136" t="s">
        <v>94</v>
      </c>
      <c r="C11" s="139">
        <f>C18+C23+C27+C38+C35+C45+C49+C57+C12+C53</f>
        <v>8954.3</v>
      </c>
      <c r="D11" s="139">
        <f>D18+D23+D27+D38+D35+D45+D49+D57+D12+D53</f>
        <v>9167.300000000001</v>
      </c>
      <c r="E11" s="137">
        <f aca="true" t="shared" si="0" ref="E11:E79">D11*100/C11</f>
        <v>102.37874540723453</v>
      </c>
    </row>
    <row r="12" spans="1:5" s="133" customFormat="1" ht="45">
      <c r="A12" s="135" t="s">
        <v>299</v>
      </c>
      <c r="B12" s="136" t="s">
        <v>305</v>
      </c>
      <c r="C12" s="139">
        <f>C13</f>
        <v>3342.3</v>
      </c>
      <c r="D12" s="139">
        <f>D13</f>
        <v>3357.3</v>
      </c>
      <c r="E12" s="137">
        <f aca="true" t="shared" si="1" ref="E12:E17">D12*100/C12</f>
        <v>100.44879274750919</v>
      </c>
    </row>
    <row r="13" spans="1:5" s="134" customFormat="1" ht="33.75">
      <c r="A13" s="135" t="s">
        <v>300</v>
      </c>
      <c r="B13" s="136" t="s">
        <v>306</v>
      </c>
      <c r="C13" s="139">
        <f>C14+C15+C16+C17</f>
        <v>3342.3</v>
      </c>
      <c r="D13" s="139">
        <f>D14+D15+D16+D17</f>
        <v>3357.3</v>
      </c>
      <c r="E13" s="137">
        <f t="shared" si="1"/>
        <v>100.44879274750919</v>
      </c>
    </row>
    <row r="14" spans="1:5" s="134" customFormat="1" ht="90">
      <c r="A14" s="135" t="s">
        <v>301</v>
      </c>
      <c r="B14" s="136" t="s">
        <v>307</v>
      </c>
      <c r="C14" s="139">
        <v>1375.7</v>
      </c>
      <c r="D14" s="139">
        <v>1379.5</v>
      </c>
      <c r="E14" s="137">
        <f t="shared" si="1"/>
        <v>100.27622301373846</v>
      </c>
    </row>
    <row r="15" spans="1:5" s="134" customFormat="1" ht="136.5" customHeight="1">
      <c r="A15" s="135" t="s">
        <v>302</v>
      </c>
      <c r="B15" s="136" t="s">
        <v>308</v>
      </c>
      <c r="C15" s="139">
        <v>14</v>
      </c>
      <c r="D15" s="139">
        <v>14</v>
      </c>
      <c r="E15" s="137">
        <f t="shared" si="1"/>
        <v>100</v>
      </c>
    </row>
    <row r="16" spans="1:5" s="134" customFormat="1" ht="90">
      <c r="A16" s="135" t="s">
        <v>303</v>
      </c>
      <c r="B16" s="136" t="s">
        <v>309</v>
      </c>
      <c r="C16" s="139">
        <v>2228.4</v>
      </c>
      <c r="D16" s="139">
        <v>2231</v>
      </c>
      <c r="E16" s="137">
        <f t="shared" si="1"/>
        <v>100.11667564171603</v>
      </c>
    </row>
    <row r="17" spans="1:5" s="134" customFormat="1" ht="90">
      <c r="A17" s="135" t="s">
        <v>304</v>
      </c>
      <c r="B17" s="136" t="s">
        <v>310</v>
      </c>
      <c r="C17" s="139">
        <v>-275.8</v>
      </c>
      <c r="D17" s="139">
        <v>-267.2</v>
      </c>
      <c r="E17" s="137">
        <f t="shared" si="1"/>
        <v>96.88179840464105</v>
      </c>
    </row>
    <row r="18" spans="1:5" s="134" customFormat="1" ht="25.5" customHeight="1">
      <c r="A18" s="135" t="s">
        <v>140</v>
      </c>
      <c r="B18" s="136" t="s">
        <v>95</v>
      </c>
      <c r="C18" s="139">
        <f>C19</f>
        <v>3928.4</v>
      </c>
      <c r="D18" s="139">
        <f>D19</f>
        <v>4123.1</v>
      </c>
      <c r="E18" s="137">
        <f t="shared" si="0"/>
        <v>104.95621627125549</v>
      </c>
    </row>
    <row r="19" spans="1:5" s="133" customFormat="1" ht="27.75" customHeight="1">
      <c r="A19" s="135" t="s">
        <v>141</v>
      </c>
      <c r="B19" s="136" t="s">
        <v>96</v>
      </c>
      <c r="C19" s="139">
        <f>C20+C21+C22</f>
        <v>3928.4</v>
      </c>
      <c r="D19" s="139">
        <f>D20+D21+D22</f>
        <v>4123.1</v>
      </c>
      <c r="E19" s="137">
        <f t="shared" si="0"/>
        <v>104.95621627125549</v>
      </c>
    </row>
    <row r="20" spans="1:5" s="133" customFormat="1" ht="90">
      <c r="A20" s="135" t="s">
        <v>142</v>
      </c>
      <c r="B20" s="136" t="s">
        <v>120</v>
      </c>
      <c r="C20" s="139">
        <v>3922</v>
      </c>
      <c r="D20" s="139">
        <v>4116.7</v>
      </c>
      <c r="E20" s="137">
        <f t="shared" si="0"/>
        <v>104.96430392656808</v>
      </c>
    </row>
    <row r="21" spans="1:5" s="62" customFormat="1" ht="146.25">
      <c r="A21" s="135" t="s">
        <v>143</v>
      </c>
      <c r="B21" s="136" t="s">
        <v>204</v>
      </c>
      <c r="C21" s="139">
        <v>-2.2</v>
      </c>
      <c r="D21" s="139">
        <v>-2.2</v>
      </c>
      <c r="E21" s="137">
        <f t="shared" si="0"/>
        <v>100</v>
      </c>
    </row>
    <row r="22" spans="1:5" s="62" customFormat="1" ht="56.25">
      <c r="A22" s="135" t="s">
        <v>144</v>
      </c>
      <c r="B22" s="136" t="s">
        <v>121</v>
      </c>
      <c r="C22" s="139">
        <v>8.6</v>
      </c>
      <c r="D22" s="139">
        <v>8.6</v>
      </c>
      <c r="E22" s="137">
        <f t="shared" si="0"/>
        <v>100</v>
      </c>
    </row>
    <row r="23" spans="1:5" s="62" customFormat="1" ht="60.75" customHeight="1">
      <c r="A23" s="135" t="s">
        <v>145</v>
      </c>
      <c r="B23" s="136" t="s">
        <v>97</v>
      </c>
      <c r="C23" s="139">
        <f>C24</f>
        <v>162.7</v>
      </c>
      <c r="D23" s="139">
        <f>D24</f>
        <v>162.6</v>
      </c>
      <c r="E23" s="137">
        <f t="shared" si="0"/>
        <v>99.93853718500309</v>
      </c>
    </row>
    <row r="24" spans="1:5" s="62" customFormat="1" ht="13.5" customHeight="1">
      <c r="A24" s="135" t="s">
        <v>146</v>
      </c>
      <c r="B24" s="136" t="s">
        <v>55</v>
      </c>
      <c r="C24" s="139">
        <f>C25+C26</f>
        <v>162.7</v>
      </c>
      <c r="D24" s="139">
        <f>D25+D26</f>
        <v>162.6</v>
      </c>
      <c r="E24" s="137">
        <f t="shared" si="0"/>
        <v>99.93853718500309</v>
      </c>
    </row>
    <row r="25" spans="1:5" s="62" customFormat="1" ht="13.5" customHeight="1">
      <c r="A25" s="135" t="s">
        <v>147</v>
      </c>
      <c r="B25" s="136" t="s">
        <v>55</v>
      </c>
      <c r="C25" s="139">
        <v>162</v>
      </c>
      <c r="D25" s="139">
        <v>161.9</v>
      </c>
      <c r="E25" s="137">
        <f t="shared" si="0"/>
        <v>99.93827160493827</v>
      </c>
    </row>
    <row r="26" spans="1:5" s="62" customFormat="1" ht="48" customHeight="1">
      <c r="A26" s="138" t="s">
        <v>297</v>
      </c>
      <c r="B26" s="136" t="s">
        <v>298</v>
      </c>
      <c r="C26" s="139">
        <v>0.7</v>
      </c>
      <c r="D26" s="139">
        <v>0.7</v>
      </c>
      <c r="E26" s="137">
        <f t="shared" si="0"/>
        <v>100</v>
      </c>
    </row>
    <row r="27" spans="1:5" s="62" customFormat="1" ht="15.75" customHeight="1">
      <c r="A27" s="135" t="s">
        <v>148</v>
      </c>
      <c r="B27" s="136" t="s">
        <v>98</v>
      </c>
      <c r="C27" s="139">
        <f>C28+C30</f>
        <v>445.6</v>
      </c>
      <c r="D27" s="139">
        <f>D28+D30</f>
        <v>448</v>
      </c>
      <c r="E27" s="137">
        <f t="shared" si="0"/>
        <v>100.53859964093357</v>
      </c>
    </row>
    <row r="28" spans="1:5" s="62" customFormat="1" ht="47.25" customHeight="1">
      <c r="A28" s="135" t="s">
        <v>149</v>
      </c>
      <c r="B28" s="136" t="s">
        <v>99</v>
      </c>
      <c r="C28" s="139">
        <f>C29</f>
        <v>202.9</v>
      </c>
      <c r="D28" s="139">
        <f>D29</f>
        <v>203.2</v>
      </c>
      <c r="E28" s="137">
        <f t="shared" si="0"/>
        <v>100.14785608674224</v>
      </c>
    </row>
    <row r="29" spans="1:5" s="62" customFormat="1" ht="14.25" customHeight="1">
      <c r="A29" s="135" t="s">
        <v>151</v>
      </c>
      <c r="B29" s="136" t="s">
        <v>150</v>
      </c>
      <c r="C29" s="139">
        <v>202.9</v>
      </c>
      <c r="D29" s="139">
        <v>203.2</v>
      </c>
      <c r="E29" s="137">
        <f t="shared" si="0"/>
        <v>100.14785608674224</v>
      </c>
    </row>
    <row r="30" spans="1:5" s="62" customFormat="1" ht="48" customHeight="1">
      <c r="A30" s="135" t="s">
        <v>152</v>
      </c>
      <c r="B30" s="136" t="s">
        <v>100</v>
      </c>
      <c r="C30" s="139">
        <f>C31+C33</f>
        <v>242.7</v>
      </c>
      <c r="D30" s="139">
        <f>D31+D33</f>
        <v>244.8</v>
      </c>
      <c r="E30" s="137">
        <f t="shared" si="0"/>
        <v>100.86526576019779</v>
      </c>
    </row>
    <row r="31" spans="1:5" s="64" customFormat="1" ht="12.75" customHeight="1">
      <c r="A31" s="135" t="s">
        <v>153</v>
      </c>
      <c r="B31" s="136" t="s">
        <v>122</v>
      </c>
      <c r="C31" s="139">
        <f>C32</f>
        <v>155.2</v>
      </c>
      <c r="D31" s="139">
        <f>D32</f>
        <v>157.3</v>
      </c>
      <c r="E31" s="137">
        <f t="shared" si="0"/>
        <v>101.35309278350518</v>
      </c>
    </row>
    <row r="32" spans="1:5" s="62" customFormat="1" ht="54" customHeight="1">
      <c r="A32" s="135" t="s">
        <v>154</v>
      </c>
      <c r="B32" s="136" t="s">
        <v>123</v>
      </c>
      <c r="C32" s="139">
        <v>155.2</v>
      </c>
      <c r="D32" s="139">
        <v>157.3</v>
      </c>
      <c r="E32" s="137">
        <f t="shared" si="0"/>
        <v>101.35309278350518</v>
      </c>
    </row>
    <row r="33" spans="1:5" s="62" customFormat="1" ht="82.5" customHeight="1">
      <c r="A33" s="135" t="s">
        <v>155</v>
      </c>
      <c r="B33" s="136" t="s">
        <v>124</v>
      </c>
      <c r="C33" s="139">
        <f>C34</f>
        <v>87.5</v>
      </c>
      <c r="D33" s="139">
        <f>D34</f>
        <v>87.5</v>
      </c>
      <c r="E33" s="137">
        <f t="shared" si="0"/>
        <v>100</v>
      </c>
    </row>
    <row r="34" spans="1:5" s="62" customFormat="1" ht="38.25" customHeight="1">
      <c r="A34" s="135" t="s">
        <v>156</v>
      </c>
      <c r="B34" s="136" t="s">
        <v>125</v>
      </c>
      <c r="C34" s="139">
        <v>87.5</v>
      </c>
      <c r="D34" s="139">
        <v>87.5</v>
      </c>
      <c r="E34" s="137">
        <f t="shared" si="0"/>
        <v>100</v>
      </c>
    </row>
    <row r="35" spans="1:5" s="62" customFormat="1" ht="14.25" customHeight="1">
      <c r="A35" s="135" t="s">
        <v>157</v>
      </c>
      <c r="B35" s="136" t="s">
        <v>101</v>
      </c>
      <c r="C35" s="139">
        <f>C36</f>
        <v>30.9</v>
      </c>
      <c r="D35" s="139">
        <f>D36</f>
        <v>30.9</v>
      </c>
      <c r="E35" s="137">
        <f t="shared" si="0"/>
        <v>100</v>
      </c>
    </row>
    <row r="36" spans="1:5" s="62" customFormat="1" ht="21" customHeight="1">
      <c r="A36" s="135" t="s">
        <v>158</v>
      </c>
      <c r="B36" s="136" t="s">
        <v>102</v>
      </c>
      <c r="C36" s="139">
        <f>C37</f>
        <v>30.9</v>
      </c>
      <c r="D36" s="139">
        <f>D37</f>
        <v>30.9</v>
      </c>
      <c r="E36" s="137">
        <f t="shared" si="0"/>
        <v>100</v>
      </c>
    </row>
    <row r="37" spans="1:5" s="64" customFormat="1" ht="45" customHeight="1">
      <c r="A37" s="135" t="s">
        <v>159</v>
      </c>
      <c r="B37" s="136" t="s">
        <v>92</v>
      </c>
      <c r="C37" s="139">
        <v>30.9</v>
      </c>
      <c r="D37" s="139">
        <v>30.9</v>
      </c>
      <c r="E37" s="137">
        <f t="shared" si="0"/>
        <v>100</v>
      </c>
    </row>
    <row r="38" spans="1:5" s="62" customFormat="1" ht="93" customHeight="1">
      <c r="A38" s="135" t="s">
        <v>160</v>
      </c>
      <c r="B38" s="136" t="s">
        <v>103</v>
      </c>
      <c r="C38" s="139">
        <f>C39+C42</f>
        <v>780.7</v>
      </c>
      <c r="D38" s="139">
        <f>D39+D42</f>
        <v>780.7</v>
      </c>
      <c r="E38" s="137">
        <f t="shared" si="0"/>
        <v>100</v>
      </c>
    </row>
    <row r="39" spans="1:5" s="62" customFormat="1" ht="36.75" customHeight="1">
      <c r="A39" s="135" t="s">
        <v>161</v>
      </c>
      <c r="B39" s="136" t="s">
        <v>126</v>
      </c>
      <c r="C39" s="139">
        <f>C40</f>
        <v>249.5</v>
      </c>
      <c r="D39" s="139">
        <f>D40</f>
        <v>249.5</v>
      </c>
      <c r="E39" s="137">
        <f t="shared" si="0"/>
        <v>100</v>
      </c>
    </row>
    <row r="40" spans="1:5" s="62" customFormat="1" ht="24.75" customHeight="1">
      <c r="A40" s="135" t="s">
        <v>162</v>
      </c>
      <c r="B40" s="136" t="s">
        <v>127</v>
      </c>
      <c r="C40" s="139">
        <f>C41</f>
        <v>249.5</v>
      </c>
      <c r="D40" s="139">
        <f>D41</f>
        <v>249.5</v>
      </c>
      <c r="E40" s="137">
        <f t="shared" si="0"/>
        <v>100</v>
      </c>
    </row>
    <row r="41" spans="1:5" s="62" customFormat="1" ht="26.25" customHeight="1">
      <c r="A41" s="135" t="s">
        <v>163</v>
      </c>
      <c r="B41" s="136" t="s">
        <v>128</v>
      </c>
      <c r="C41" s="139">
        <v>249.5</v>
      </c>
      <c r="D41" s="139">
        <v>249.5</v>
      </c>
      <c r="E41" s="137">
        <f t="shared" si="0"/>
        <v>100</v>
      </c>
    </row>
    <row r="42" spans="1:5" s="62" customFormat="1" ht="36.75" customHeight="1">
      <c r="A42" s="135" t="s">
        <v>165</v>
      </c>
      <c r="B42" s="136" t="s">
        <v>164</v>
      </c>
      <c r="C42" s="139">
        <f>C43</f>
        <v>531.2</v>
      </c>
      <c r="D42" s="139">
        <f>D43</f>
        <v>531.2</v>
      </c>
      <c r="E42" s="137">
        <f t="shared" si="0"/>
        <v>100</v>
      </c>
    </row>
    <row r="43" spans="1:5" s="62" customFormat="1" ht="36.75" customHeight="1">
      <c r="A43" s="135" t="s">
        <v>167</v>
      </c>
      <c r="B43" s="136" t="s">
        <v>166</v>
      </c>
      <c r="C43" s="139">
        <f>C44</f>
        <v>531.2</v>
      </c>
      <c r="D43" s="139">
        <f>D44</f>
        <v>531.2</v>
      </c>
      <c r="E43" s="137">
        <f t="shared" si="0"/>
        <v>100</v>
      </c>
    </row>
    <row r="44" spans="1:5" s="62" customFormat="1" ht="90">
      <c r="A44" s="135" t="s">
        <v>169</v>
      </c>
      <c r="B44" s="136" t="s">
        <v>168</v>
      </c>
      <c r="C44" s="139">
        <v>531.2</v>
      </c>
      <c r="D44" s="139">
        <v>531.2</v>
      </c>
      <c r="E44" s="137">
        <f t="shared" si="0"/>
        <v>100</v>
      </c>
    </row>
    <row r="45" spans="1:5" s="62" customFormat="1" ht="33.75">
      <c r="A45" s="135" t="s">
        <v>171</v>
      </c>
      <c r="B45" s="136" t="s">
        <v>170</v>
      </c>
      <c r="C45" s="139">
        <f aca="true" t="shared" si="2" ref="C45:D47">C46</f>
        <v>240.1</v>
      </c>
      <c r="D45" s="139">
        <f t="shared" si="2"/>
        <v>240.1</v>
      </c>
      <c r="E45" s="137">
        <f t="shared" si="0"/>
        <v>100</v>
      </c>
    </row>
    <row r="46" spans="1:5" s="64" customFormat="1" ht="22.5">
      <c r="A46" s="135" t="s">
        <v>172</v>
      </c>
      <c r="B46" s="136" t="s">
        <v>129</v>
      </c>
      <c r="C46" s="139">
        <f t="shared" si="2"/>
        <v>240.1</v>
      </c>
      <c r="D46" s="139">
        <f t="shared" si="2"/>
        <v>240.1</v>
      </c>
      <c r="E46" s="137">
        <f t="shared" si="0"/>
        <v>100</v>
      </c>
    </row>
    <row r="47" spans="1:5" s="62" customFormat="1" ht="22.5">
      <c r="A47" s="135" t="s">
        <v>173</v>
      </c>
      <c r="B47" s="136" t="s">
        <v>130</v>
      </c>
      <c r="C47" s="139">
        <f t="shared" si="2"/>
        <v>240.1</v>
      </c>
      <c r="D47" s="139">
        <f t="shared" si="2"/>
        <v>240.1</v>
      </c>
      <c r="E47" s="137">
        <f t="shared" si="0"/>
        <v>100</v>
      </c>
    </row>
    <row r="48" spans="1:5" s="62" customFormat="1" ht="33.75">
      <c r="A48" s="135" t="s">
        <v>175</v>
      </c>
      <c r="B48" s="136" t="s">
        <v>174</v>
      </c>
      <c r="C48" s="139">
        <v>240.1</v>
      </c>
      <c r="D48" s="139">
        <v>240.1</v>
      </c>
      <c r="E48" s="137">
        <f t="shared" si="0"/>
        <v>100</v>
      </c>
    </row>
    <row r="49" spans="1:5" s="62" customFormat="1" ht="33.75">
      <c r="A49" s="135" t="s">
        <v>176</v>
      </c>
      <c r="B49" s="136" t="s">
        <v>104</v>
      </c>
      <c r="C49" s="139">
        <f aca="true" t="shared" si="3" ref="C49:D51">C50</f>
        <v>1.6</v>
      </c>
      <c r="D49" s="139">
        <f t="shared" si="3"/>
        <v>1.6</v>
      </c>
      <c r="E49" s="137">
        <f t="shared" si="0"/>
        <v>100</v>
      </c>
    </row>
    <row r="50" spans="1:5" s="62" customFormat="1" ht="45">
      <c r="A50" s="135" t="s">
        <v>313</v>
      </c>
      <c r="B50" s="136" t="s">
        <v>316</v>
      </c>
      <c r="C50" s="139">
        <f t="shared" si="3"/>
        <v>1.6</v>
      </c>
      <c r="D50" s="139">
        <f t="shared" si="3"/>
        <v>1.6</v>
      </c>
      <c r="E50" s="137">
        <f t="shared" si="0"/>
        <v>100</v>
      </c>
    </row>
    <row r="51" spans="1:5" s="62" customFormat="1" ht="38.25" customHeight="1">
      <c r="A51" s="135" t="s">
        <v>314</v>
      </c>
      <c r="B51" s="136" t="s">
        <v>317</v>
      </c>
      <c r="C51" s="139">
        <f t="shared" si="3"/>
        <v>1.6</v>
      </c>
      <c r="D51" s="139">
        <f t="shared" si="3"/>
        <v>1.6</v>
      </c>
      <c r="E51" s="137">
        <f t="shared" si="0"/>
        <v>100</v>
      </c>
    </row>
    <row r="52" spans="1:5" s="64" customFormat="1" ht="21" customHeight="1">
      <c r="A52" s="135" t="s">
        <v>315</v>
      </c>
      <c r="B52" s="136" t="s">
        <v>318</v>
      </c>
      <c r="C52" s="139">
        <v>1.6</v>
      </c>
      <c r="D52" s="139">
        <v>1.6</v>
      </c>
      <c r="E52" s="137">
        <f t="shared" si="0"/>
        <v>100</v>
      </c>
    </row>
    <row r="53" spans="1:5" s="62" customFormat="1" ht="26.25" customHeight="1">
      <c r="A53" s="135" t="s">
        <v>322</v>
      </c>
      <c r="B53" s="136" t="s">
        <v>319</v>
      </c>
      <c r="C53" s="139">
        <f>C54</f>
        <v>22</v>
      </c>
      <c r="D53" s="139">
        <f>D54</f>
        <v>22</v>
      </c>
      <c r="E53" s="137">
        <f t="shared" si="0"/>
        <v>100</v>
      </c>
    </row>
    <row r="54" spans="1:5" s="62" customFormat="1" ht="36.75" customHeight="1">
      <c r="A54" s="135" t="s">
        <v>323</v>
      </c>
      <c r="B54" s="136" t="s">
        <v>320</v>
      </c>
      <c r="C54" s="139">
        <f>C55+C56</f>
        <v>22</v>
      </c>
      <c r="D54" s="139">
        <f>D55+D56</f>
        <v>22</v>
      </c>
      <c r="E54" s="137">
        <f t="shared" si="0"/>
        <v>100</v>
      </c>
    </row>
    <row r="55" spans="1:5" s="62" customFormat="1" ht="38.25" customHeight="1">
      <c r="A55" s="135" t="s">
        <v>324</v>
      </c>
      <c r="B55" s="136" t="s">
        <v>321</v>
      </c>
      <c r="C55" s="139">
        <v>15</v>
      </c>
      <c r="D55" s="139">
        <v>15</v>
      </c>
      <c r="E55" s="137">
        <f t="shared" si="0"/>
        <v>100</v>
      </c>
    </row>
    <row r="56" spans="1:5" s="64" customFormat="1" ht="37.5" customHeight="1">
      <c r="A56" s="135" t="s">
        <v>325</v>
      </c>
      <c r="B56" s="136" t="s">
        <v>321</v>
      </c>
      <c r="C56" s="139">
        <v>7</v>
      </c>
      <c r="D56" s="139">
        <v>7</v>
      </c>
      <c r="E56" s="137">
        <f t="shared" si="0"/>
        <v>100</v>
      </c>
    </row>
    <row r="57" spans="1:5" s="62" customFormat="1" ht="25.5" customHeight="1">
      <c r="A57" s="135" t="s">
        <v>201</v>
      </c>
      <c r="B57" s="136" t="s">
        <v>198</v>
      </c>
      <c r="C57" s="139">
        <f>C58</f>
        <v>0</v>
      </c>
      <c r="D57" s="139">
        <f>D58</f>
        <v>1.0000000000000018</v>
      </c>
      <c r="E57" s="137"/>
    </row>
    <row r="58" spans="1:5" s="62" customFormat="1" ht="34.5" customHeight="1">
      <c r="A58" s="135" t="s">
        <v>202</v>
      </c>
      <c r="B58" s="136" t="s">
        <v>199</v>
      </c>
      <c r="C58" s="139">
        <f>C59+C60</f>
        <v>0</v>
      </c>
      <c r="D58" s="139">
        <f>D59+D60</f>
        <v>1.0000000000000018</v>
      </c>
      <c r="E58" s="137"/>
    </row>
    <row r="59" spans="1:5" s="62" customFormat="1" ht="50.25" customHeight="1">
      <c r="A59" s="135" t="s">
        <v>311</v>
      </c>
      <c r="B59" s="136" t="s">
        <v>312</v>
      </c>
      <c r="C59" s="139">
        <v>-16.1</v>
      </c>
      <c r="D59" s="139">
        <v>-15.1</v>
      </c>
      <c r="E59" s="137">
        <f t="shared" si="0"/>
        <v>93.78881987577638</v>
      </c>
    </row>
    <row r="60" spans="1:5" s="62" customFormat="1" ht="48.75" customHeight="1">
      <c r="A60" s="135" t="s">
        <v>203</v>
      </c>
      <c r="B60" s="136" t="s">
        <v>200</v>
      </c>
      <c r="C60" s="139">
        <v>16.1</v>
      </c>
      <c r="D60" s="139">
        <v>16.1</v>
      </c>
      <c r="E60" s="137">
        <f t="shared" si="0"/>
        <v>100</v>
      </c>
    </row>
    <row r="61" spans="1:5" s="62" customFormat="1" ht="47.25" customHeight="1">
      <c r="A61" s="85" t="s">
        <v>177</v>
      </c>
      <c r="B61" s="84" t="s">
        <v>105</v>
      </c>
      <c r="C61" s="140">
        <f>C62+C76</f>
        <v>36303.6</v>
      </c>
      <c r="D61" s="140">
        <f>D62+D76</f>
        <v>36213.3</v>
      </c>
      <c r="E61" s="83">
        <f t="shared" si="0"/>
        <v>99.7512643374211</v>
      </c>
    </row>
    <row r="62" spans="1:5" s="62" customFormat="1" ht="33.75">
      <c r="A62" s="85" t="s">
        <v>178</v>
      </c>
      <c r="B62" s="84" t="s">
        <v>106</v>
      </c>
      <c r="C62" s="140">
        <f>C63+C68+C73</f>
        <v>35863.6</v>
      </c>
      <c r="D62" s="140">
        <f>D63+D68+D73</f>
        <v>35773.3</v>
      </c>
      <c r="E62" s="83">
        <f t="shared" si="0"/>
        <v>99.748212672459</v>
      </c>
    </row>
    <row r="63" spans="1:5" s="64" customFormat="1" ht="22.5">
      <c r="A63" s="85" t="s">
        <v>179</v>
      </c>
      <c r="B63" s="84" t="s">
        <v>205</v>
      </c>
      <c r="C63" s="140">
        <f>C64+C66</f>
        <v>28055.2</v>
      </c>
      <c r="D63" s="140">
        <f>D64+D66</f>
        <v>28055.2</v>
      </c>
      <c r="E63" s="83">
        <f t="shared" si="0"/>
        <v>100</v>
      </c>
    </row>
    <row r="64" spans="1:5" s="62" customFormat="1" ht="22.5">
      <c r="A64" s="85" t="s">
        <v>180</v>
      </c>
      <c r="B64" s="84" t="s">
        <v>31</v>
      </c>
      <c r="C64" s="140">
        <f>C65</f>
        <v>26432.4</v>
      </c>
      <c r="D64" s="140">
        <f>D65</f>
        <v>26432.4</v>
      </c>
      <c r="E64" s="83">
        <f t="shared" si="0"/>
        <v>100</v>
      </c>
    </row>
    <row r="65" spans="1:5" s="64" customFormat="1" ht="33.75">
      <c r="A65" s="85" t="s">
        <v>181</v>
      </c>
      <c r="B65" s="84" t="s">
        <v>131</v>
      </c>
      <c r="C65" s="140">
        <v>26432.4</v>
      </c>
      <c r="D65" s="140">
        <v>26432.4</v>
      </c>
      <c r="E65" s="83">
        <f t="shared" si="0"/>
        <v>100</v>
      </c>
    </row>
    <row r="66" spans="1:5" s="64" customFormat="1" ht="33.75">
      <c r="A66" s="85" t="s">
        <v>182</v>
      </c>
      <c r="B66" s="84" t="s">
        <v>109</v>
      </c>
      <c r="C66" s="140">
        <f>C67</f>
        <v>1622.8</v>
      </c>
      <c r="D66" s="140">
        <f>D67</f>
        <v>1622.8</v>
      </c>
      <c r="E66" s="83">
        <f t="shared" si="0"/>
        <v>100</v>
      </c>
    </row>
    <row r="67" spans="1:5" s="64" customFormat="1" ht="33.75">
      <c r="A67" s="85" t="s">
        <v>183</v>
      </c>
      <c r="B67" s="84" t="s">
        <v>132</v>
      </c>
      <c r="C67" s="140">
        <v>1622.8</v>
      </c>
      <c r="D67" s="140">
        <v>1622.8</v>
      </c>
      <c r="E67" s="83">
        <f t="shared" si="0"/>
        <v>100</v>
      </c>
    </row>
    <row r="68" spans="1:5" s="62" customFormat="1" ht="21" customHeight="1">
      <c r="A68" s="85" t="s">
        <v>184</v>
      </c>
      <c r="B68" s="84" t="s">
        <v>206</v>
      </c>
      <c r="C68" s="140">
        <f>C69+C71</f>
        <v>432.5</v>
      </c>
      <c r="D68" s="140">
        <f>D69+D71</f>
        <v>432.5</v>
      </c>
      <c r="E68" s="83">
        <f t="shared" si="0"/>
        <v>100</v>
      </c>
    </row>
    <row r="69" spans="1:5" s="62" customFormat="1" ht="21" customHeight="1">
      <c r="A69" s="85" t="s">
        <v>185</v>
      </c>
      <c r="B69" s="84" t="s">
        <v>32</v>
      </c>
      <c r="C69" s="140">
        <f>C70</f>
        <v>54.3</v>
      </c>
      <c r="D69" s="140">
        <f>D70</f>
        <v>54.3</v>
      </c>
      <c r="E69" s="83">
        <f t="shared" si="0"/>
        <v>100</v>
      </c>
    </row>
    <row r="70" spans="1:5" s="62" customFormat="1" ht="21" customHeight="1">
      <c r="A70" s="85" t="s">
        <v>186</v>
      </c>
      <c r="B70" s="84" t="s">
        <v>133</v>
      </c>
      <c r="C70" s="140">
        <v>54.3</v>
      </c>
      <c r="D70" s="140">
        <v>54.3</v>
      </c>
      <c r="E70" s="83">
        <f t="shared" si="0"/>
        <v>100</v>
      </c>
    </row>
    <row r="71" spans="1:5" s="62" customFormat="1" ht="21" customHeight="1">
      <c r="A71" s="85" t="s">
        <v>187</v>
      </c>
      <c r="B71" s="84" t="s">
        <v>33</v>
      </c>
      <c r="C71" s="140">
        <f>C72</f>
        <v>378.2</v>
      </c>
      <c r="D71" s="140">
        <f>D72</f>
        <v>378.2</v>
      </c>
      <c r="E71" s="83">
        <f t="shared" si="0"/>
        <v>100</v>
      </c>
    </row>
    <row r="72" spans="1:5" s="62" customFormat="1" ht="21" customHeight="1">
      <c r="A72" s="85" t="s">
        <v>188</v>
      </c>
      <c r="B72" s="84" t="s">
        <v>134</v>
      </c>
      <c r="C72" s="140">
        <v>378.2</v>
      </c>
      <c r="D72" s="140">
        <v>378.2</v>
      </c>
      <c r="E72" s="83">
        <f t="shared" si="0"/>
        <v>100</v>
      </c>
    </row>
    <row r="73" spans="1:5" s="62" customFormat="1" ht="21" customHeight="1">
      <c r="A73" s="85" t="s">
        <v>189</v>
      </c>
      <c r="B73" s="84" t="s">
        <v>34</v>
      </c>
      <c r="C73" s="140">
        <f>C74</f>
        <v>7375.9</v>
      </c>
      <c r="D73" s="140">
        <f>D74</f>
        <v>7285.6</v>
      </c>
      <c r="E73" s="83">
        <f t="shared" si="0"/>
        <v>98.77574262123944</v>
      </c>
    </row>
    <row r="74" spans="1:5" s="62" customFormat="1" ht="39" customHeight="1">
      <c r="A74" s="85" t="s">
        <v>190</v>
      </c>
      <c r="B74" s="84" t="s">
        <v>35</v>
      </c>
      <c r="C74" s="140">
        <f>C75</f>
        <v>7375.9</v>
      </c>
      <c r="D74" s="140">
        <f>D75</f>
        <v>7285.6</v>
      </c>
      <c r="E74" s="83">
        <f t="shared" si="0"/>
        <v>98.77574262123944</v>
      </c>
    </row>
    <row r="75" spans="1:5" s="62" customFormat="1" ht="39.75" customHeight="1">
      <c r="A75" s="85" t="s">
        <v>191</v>
      </c>
      <c r="B75" s="84" t="s">
        <v>135</v>
      </c>
      <c r="C75" s="140">
        <v>7375.9</v>
      </c>
      <c r="D75" s="140">
        <v>7285.6</v>
      </c>
      <c r="E75" s="83">
        <f t="shared" si="0"/>
        <v>98.77574262123944</v>
      </c>
    </row>
    <row r="76" spans="1:5" s="62" customFormat="1" ht="21" customHeight="1">
      <c r="A76" s="85" t="s">
        <v>192</v>
      </c>
      <c r="B76" s="84" t="s">
        <v>107</v>
      </c>
      <c r="C76" s="140">
        <f>C77</f>
        <v>440</v>
      </c>
      <c r="D76" s="140">
        <f>D77</f>
        <v>440</v>
      </c>
      <c r="E76" s="83">
        <f t="shared" si="0"/>
        <v>100</v>
      </c>
    </row>
    <row r="77" spans="1:5" s="62" customFormat="1" ht="42.75" customHeight="1" hidden="1">
      <c r="A77" s="116" t="s">
        <v>193</v>
      </c>
      <c r="B77" s="122" t="s">
        <v>119</v>
      </c>
      <c r="C77" s="141">
        <f>C78</f>
        <v>440</v>
      </c>
      <c r="D77" s="141">
        <f>D78</f>
        <v>440</v>
      </c>
      <c r="E77" s="118">
        <f t="shared" si="0"/>
        <v>100</v>
      </c>
    </row>
    <row r="78" spans="1:5" s="62" customFormat="1" ht="42.75" customHeight="1">
      <c r="A78" s="123" t="s">
        <v>194</v>
      </c>
      <c r="B78" s="124" t="s">
        <v>119</v>
      </c>
      <c r="C78" s="141">
        <v>440</v>
      </c>
      <c r="D78" s="141">
        <v>440</v>
      </c>
      <c r="E78" s="83">
        <f t="shared" si="0"/>
        <v>100</v>
      </c>
    </row>
    <row r="79" spans="1:5" s="62" customFormat="1" ht="26.25" customHeight="1">
      <c r="A79" s="125" t="s">
        <v>52</v>
      </c>
      <c r="B79" s="119"/>
      <c r="C79" s="142">
        <f>C61+C11</f>
        <v>45257.899999999994</v>
      </c>
      <c r="D79" s="142">
        <f>D61+D11</f>
        <v>45380.600000000006</v>
      </c>
      <c r="E79" s="83">
        <f t="shared" si="0"/>
        <v>100.2711128885786</v>
      </c>
    </row>
    <row r="80" spans="1:5" s="64" customFormat="1" ht="21" customHeight="1" hidden="1">
      <c r="A80" s="62"/>
      <c r="B80" s="62"/>
      <c r="C80" s="114"/>
      <c r="D80" s="114"/>
      <c r="E80" s="65"/>
    </row>
    <row r="81" spans="3:5" s="62" customFormat="1" ht="21" customHeight="1" hidden="1">
      <c r="C81" s="114"/>
      <c r="D81" s="114"/>
      <c r="E81" s="65"/>
    </row>
    <row r="82" spans="3:5" s="62" customFormat="1" ht="21" customHeight="1" hidden="1">
      <c r="C82" s="114"/>
      <c r="D82" s="114"/>
      <c r="E82" s="65"/>
    </row>
    <row r="83" spans="3:5" s="62" customFormat="1" ht="21" customHeight="1" hidden="1">
      <c r="C83" s="114"/>
      <c r="D83" s="114"/>
      <c r="E83" s="65"/>
    </row>
    <row r="84" spans="3:5" s="62" customFormat="1" ht="21" customHeight="1" hidden="1">
      <c r="C84" s="114"/>
      <c r="D84" s="114"/>
      <c r="E84" s="65"/>
    </row>
    <row r="85" spans="3:5" s="62" customFormat="1" ht="21" customHeight="1" hidden="1">
      <c r="C85" s="114"/>
      <c r="D85" s="114"/>
      <c r="E85" s="65"/>
    </row>
    <row r="86" spans="3:5" s="62" customFormat="1" ht="21" customHeight="1">
      <c r="C86" s="114"/>
      <c r="D86" s="114"/>
      <c r="E86" s="65"/>
    </row>
    <row r="87" spans="3:5" s="62" customFormat="1" ht="49.5" customHeight="1">
      <c r="C87" s="114"/>
      <c r="D87" s="114"/>
      <c r="E87" s="65"/>
    </row>
    <row r="88" spans="3:5" s="62" customFormat="1" ht="12.75" customHeight="1">
      <c r="C88" s="114"/>
      <c r="D88" s="114"/>
      <c r="E88" s="65"/>
    </row>
    <row r="90" ht="12.75">
      <c r="F90" s="65"/>
    </row>
    <row r="91" spans="1:5" ht="12.75">
      <c r="A91" s="64"/>
      <c r="B91" s="64"/>
      <c r="C91" s="129"/>
      <c r="D91" s="129"/>
      <c r="E91" s="82"/>
    </row>
  </sheetData>
  <sheetProtection/>
  <mergeCells count="4">
    <mergeCell ref="F9:F10"/>
    <mergeCell ref="A6:E6"/>
    <mergeCell ref="D2:G2"/>
    <mergeCell ref="D3:G3"/>
  </mergeCells>
  <printOptions/>
  <pageMargins left="0.75" right="0.15" top="0.54" bottom="0.52" header="0.5" footer="0.5"/>
  <pageSetup fitToHeight="2" horizontalDpi="600" verticalDpi="600" orientation="portrait" paperSize="9" scale="77" r:id="rId1"/>
  <rowBreaks count="2" manualBreakCount="2">
    <brk id="51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45.875" style="2" customWidth="1"/>
    <col min="2" max="2" width="7.25390625" style="1" customWidth="1"/>
    <col min="3" max="3" width="7.875" style="1" customWidth="1"/>
    <col min="4" max="4" width="20.75390625" style="1" customWidth="1"/>
    <col min="5" max="5" width="18.75390625" style="1" customWidth="1"/>
    <col min="6" max="6" width="17.625" style="1" customWidth="1"/>
    <col min="7" max="16384" width="9.125" style="3" customWidth="1"/>
  </cols>
  <sheetData>
    <row r="1" spans="3:6" ht="15.75" customHeight="1">
      <c r="C1" s="21"/>
      <c r="D1" s="22"/>
      <c r="E1" s="132" t="s">
        <v>2</v>
      </c>
      <c r="F1" s="22"/>
    </row>
    <row r="2" spans="3:8" ht="15.75" customHeight="1">
      <c r="C2" s="21"/>
      <c r="D2" s="22"/>
      <c r="E2" s="149" t="s">
        <v>292</v>
      </c>
      <c r="F2" s="149"/>
      <c r="G2" s="149"/>
      <c r="H2" s="149"/>
    </row>
    <row r="3" spans="3:8" ht="15.75" customHeight="1">
      <c r="C3" s="21"/>
      <c r="D3" s="22"/>
      <c r="E3" s="149" t="s">
        <v>293</v>
      </c>
      <c r="F3" s="149"/>
      <c r="G3" s="149"/>
      <c r="H3" s="149"/>
    </row>
    <row r="4" spans="3:8" ht="14.25" customHeight="1">
      <c r="C4" s="21"/>
      <c r="D4" s="22"/>
      <c r="E4" s="130" t="s">
        <v>294</v>
      </c>
      <c r="F4" s="77"/>
      <c r="G4" s="77"/>
      <c r="H4"/>
    </row>
    <row r="5" spans="3:8" ht="7.5" customHeight="1">
      <c r="C5" s="21"/>
      <c r="D5" s="14"/>
      <c r="E5" s="77" t="s">
        <v>366</v>
      </c>
      <c r="F5" s="77"/>
      <c r="G5" s="77"/>
      <c r="H5"/>
    </row>
    <row r="6" spans="3:6" ht="15.75">
      <c r="C6" s="21"/>
      <c r="D6" s="14"/>
      <c r="E6" s="14"/>
      <c r="F6" s="14"/>
    </row>
    <row r="7" spans="1:6" s="50" customFormat="1" ht="14.25" customHeight="1">
      <c r="A7" s="151" t="s">
        <v>326</v>
      </c>
      <c r="B7" s="151"/>
      <c r="C7" s="151"/>
      <c r="D7" s="151"/>
      <c r="E7" s="151"/>
      <c r="F7" s="151"/>
    </row>
    <row r="8" spans="1:6" s="50" customFormat="1" ht="17.25" customHeight="1">
      <c r="A8" s="151" t="s">
        <v>29</v>
      </c>
      <c r="B8" s="151"/>
      <c r="C8" s="151"/>
      <c r="D8" s="151"/>
      <c r="E8" s="151"/>
      <c r="F8" s="151"/>
    </row>
    <row r="9" spans="1:6" ht="14.25" customHeight="1">
      <c r="A9" s="1"/>
      <c r="D9" s="4"/>
      <c r="E9" s="4"/>
      <c r="F9" s="66"/>
    </row>
    <row r="10" spans="1:6" ht="66" customHeight="1">
      <c r="A10" s="156" t="s">
        <v>4</v>
      </c>
      <c r="B10" s="158" t="s">
        <v>16</v>
      </c>
      <c r="C10" s="158" t="s">
        <v>17</v>
      </c>
      <c r="D10" s="152" t="s">
        <v>36</v>
      </c>
      <c r="E10" s="152" t="s">
        <v>84</v>
      </c>
      <c r="F10" s="154" t="s">
        <v>37</v>
      </c>
    </row>
    <row r="11" spans="1:6" ht="66.75" customHeight="1">
      <c r="A11" s="157"/>
      <c r="B11" s="159"/>
      <c r="C11" s="159"/>
      <c r="D11" s="153"/>
      <c r="E11" s="153"/>
      <c r="F11" s="155"/>
    </row>
    <row r="12" spans="1:6" ht="17.25" customHeight="1">
      <c r="A12" s="5">
        <v>1</v>
      </c>
      <c r="B12" s="5">
        <v>2</v>
      </c>
      <c r="C12" s="5">
        <v>3</v>
      </c>
      <c r="D12" s="5">
        <v>4</v>
      </c>
      <c r="E12" s="5">
        <v>4</v>
      </c>
      <c r="F12" s="5">
        <v>4</v>
      </c>
    </row>
    <row r="13" spans="1:6" ht="15.75">
      <c r="A13" s="7" t="s">
        <v>5</v>
      </c>
      <c r="B13" s="6" t="s">
        <v>18</v>
      </c>
      <c r="C13" s="6"/>
      <c r="D13" s="27">
        <f>SUM(D14:D16)</f>
        <v>13395.4</v>
      </c>
      <c r="E13" s="27">
        <f>SUM(E14:E16)</f>
        <v>13395.4</v>
      </c>
      <c r="F13" s="87">
        <f>E13/D13*100</f>
        <v>100</v>
      </c>
    </row>
    <row r="14" spans="1:6" ht="47.25">
      <c r="A14" s="11" t="s">
        <v>6</v>
      </c>
      <c r="B14" s="8" t="s">
        <v>18</v>
      </c>
      <c r="C14" s="8" t="s">
        <v>20</v>
      </c>
      <c r="D14" s="28">
        <v>1804</v>
      </c>
      <c r="E14" s="28">
        <v>1804</v>
      </c>
      <c r="F14" s="88">
        <f>E14/D14*100</f>
        <v>100</v>
      </c>
    </row>
    <row r="15" spans="1:6" ht="78.75">
      <c r="A15" s="15" t="s">
        <v>7</v>
      </c>
      <c r="B15" s="8" t="s">
        <v>18</v>
      </c>
      <c r="C15" s="8" t="s">
        <v>21</v>
      </c>
      <c r="D15" s="28">
        <v>9982.6</v>
      </c>
      <c r="E15" s="28">
        <v>9982.6</v>
      </c>
      <c r="F15" s="88">
        <f>E15/D15*100</f>
        <v>100</v>
      </c>
    </row>
    <row r="16" spans="1:6" ht="15.75">
      <c r="A16" s="16" t="s">
        <v>8</v>
      </c>
      <c r="B16" s="8" t="s">
        <v>18</v>
      </c>
      <c r="C16" s="8" t="s">
        <v>62</v>
      </c>
      <c r="D16" s="28">
        <v>1608.8</v>
      </c>
      <c r="E16" s="28">
        <v>1608.8</v>
      </c>
      <c r="F16" s="88">
        <f aca="true" t="shared" si="0" ref="F16:F41">E16/D16*100</f>
        <v>100</v>
      </c>
    </row>
    <row r="17" spans="1:6" ht="15.75">
      <c r="A17" s="17" t="s">
        <v>0</v>
      </c>
      <c r="B17" s="6" t="s">
        <v>20</v>
      </c>
      <c r="C17" s="8"/>
      <c r="D17" s="27">
        <f>D18</f>
        <v>378.2</v>
      </c>
      <c r="E17" s="27">
        <f>E18</f>
        <v>378.2</v>
      </c>
      <c r="F17" s="87">
        <f t="shared" si="0"/>
        <v>100</v>
      </c>
    </row>
    <row r="18" spans="1:6" ht="31.5">
      <c r="A18" s="9" t="s">
        <v>1</v>
      </c>
      <c r="B18" s="8" t="s">
        <v>20</v>
      </c>
      <c r="C18" s="8" t="s">
        <v>19</v>
      </c>
      <c r="D18" s="28">
        <v>378.2</v>
      </c>
      <c r="E18" s="28">
        <v>378.2</v>
      </c>
      <c r="F18" s="88">
        <f t="shared" si="0"/>
        <v>100</v>
      </c>
    </row>
    <row r="19" spans="1:6" ht="31.5">
      <c r="A19" s="10" t="s">
        <v>39</v>
      </c>
      <c r="B19" s="6" t="s">
        <v>19</v>
      </c>
      <c r="C19" s="6"/>
      <c r="D19" s="27">
        <f>SUM(D20:D21)</f>
        <v>82.9</v>
      </c>
      <c r="E19" s="27">
        <f>SUM(E20:E21)</f>
        <v>82.9</v>
      </c>
      <c r="F19" s="87">
        <f>E19/D19*100</f>
        <v>100</v>
      </c>
    </row>
    <row r="20" spans="1:6" ht="15.75">
      <c r="A20" s="9" t="s">
        <v>86</v>
      </c>
      <c r="B20" s="8" t="s">
        <v>19</v>
      </c>
      <c r="C20" s="8" t="s">
        <v>21</v>
      </c>
      <c r="D20" s="28">
        <v>54.3</v>
      </c>
      <c r="E20" s="28">
        <v>54.3</v>
      </c>
      <c r="F20" s="88">
        <f>E20/D20*100</f>
        <v>100</v>
      </c>
    </row>
    <row r="21" spans="1:6" ht="47.25">
      <c r="A21" s="9" t="s">
        <v>87</v>
      </c>
      <c r="B21" s="8" t="s">
        <v>19</v>
      </c>
      <c r="C21" s="8" t="s">
        <v>85</v>
      </c>
      <c r="D21" s="24">
        <v>28.6</v>
      </c>
      <c r="E21" s="24">
        <v>28.6</v>
      </c>
      <c r="F21" s="88">
        <f>E21/D21*100</f>
        <v>100</v>
      </c>
    </row>
    <row r="22" spans="1:6" ht="15.75">
      <c r="A22" s="10" t="s">
        <v>50</v>
      </c>
      <c r="B22" s="6" t="s">
        <v>21</v>
      </c>
      <c r="C22" s="6"/>
      <c r="D22" s="27">
        <f>SUM(D23:D25)</f>
        <v>4794.5</v>
      </c>
      <c r="E22" s="27">
        <f>SUM(E23:E25)</f>
        <v>4794.5</v>
      </c>
      <c r="F22" s="87">
        <f t="shared" si="0"/>
        <v>100</v>
      </c>
    </row>
    <row r="23" spans="1:6" ht="15.75">
      <c r="A23" s="9" t="s">
        <v>49</v>
      </c>
      <c r="B23" s="8" t="s">
        <v>21</v>
      </c>
      <c r="C23" s="8" t="s">
        <v>18</v>
      </c>
      <c r="D23" s="28">
        <v>751.2</v>
      </c>
      <c r="E23" s="28">
        <v>751.2</v>
      </c>
      <c r="F23" s="88">
        <f t="shared" si="0"/>
        <v>100</v>
      </c>
    </row>
    <row r="24" spans="1:6" ht="15.75">
      <c r="A24" s="9" t="s">
        <v>88</v>
      </c>
      <c r="B24" s="8" t="s">
        <v>21</v>
      </c>
      <c r="C24" s="8" t="s">
        <v>27</v>
      </c>
      <c r="D24" s="28">
        <v>3763</v>
      </c>
      <c r="E24" s="28">
        <v>3763</v>
      </c>
      <c r="F24" s="88">
        <f t="shared" si="0"/>
        <v>100</v>
      </c>
    </row>
    <row r="25" spans="1:6" ht="15.75">
      <c r="A25" s="9" t="s">
        <v>56</v>
      </c>
      <c r="B25" s="8" t="s">
        <v>21</v>
      </c>
      <c r="C25" s="8" t="s">
        <v>24</v>
      </c>
      <c r="D25" s="28">
        <v>280.3</v>
      </c>
      <c r="E25" s="28">
        <v>280.3</v>
      </c>
      <c r="F25" s="88">
        <f t="shared" si="0"/>
        <v>100</v>
      </c>
    </row>
    <row r="26" spans="1:6" ht="15.75">
      <c r="A26" s="7" t="s">
        <v>9</v>
      </c>
      <c r="B26" s="6" t="s">
        <v>22</v>
      </c>
      <c r="C26" s="8"/>
      <c r="D26" s="27">
        <f>SUM(D27:D30)</f>
        <v>7470</v>
      </c>
      <c r="E26" s="27">
        <f>SUM(E27:E30)</f>
        <v>7379.7</v>
      </c>
      <c r="F26" s="87">
        <f t="shared" si="0"/>
        <v>98.79116465863453</v>
      </c>
    </row>
    <row r="27" spans="1:6" ht="15.75">
      <c r="A27" s="9" t="s">
        <v>10</v>
      </c>
      <c r="B27" s="8" t="s">
        <v>22</v>
      </c>
      <c r="C27" s="8" t="s">
        <v>18</v>
      </c>
      <c r="D27" s="28">
        <v>77.6</v>
      </c>
      <c r="E27" s="28">
        <v>77.6</v>
      </c>
      <c r="F27" s="88">
        <f t="shared" si="0"/>
        <v>100</v>
      </c>
    </row>
    <row r="28" spans="1:6" ht="15.75">
      <c r="A28" s="9" t="s">
        <v>11</v>
      </c>
      <c r="B28" s="8" t="s">
        <v>22</v>
      </c>
      <c r="C28" s="8" t="s">
        <v>20</v>
      </c>
      <c r="D28" s="28">
        <v>5394.5</v>
      </c>
      <c r="E28" s="28">
        <v>5304.2</v>
      </c>
      <c r="F28" s="88">
        <f t="shared" si="0"/>
        <v>98.32607285197886</v>
      </c>
    </row>
    <row r="29" spans="1:6" ht="15.75">
      <c r="A29" s="11" t="s">
        <v>12</v>
      </c>
      <c r="B29" s="8" t="s">
        <v>22</v>
      </c>
      <c r="C29" s="8" t="s">
        <v>19</v>
      </c>
      <c r="D29" s="28">
        <v>1633</v>
      </c>
      <c r="E29" s="28">
        <v>1633</v>
      </c>
      <c r="F29" s="88">
        <f t="shared" si="0"/>
        <v>100</v>
      </c>
    </row>
    <row r="30" spans="1:6" ht="31.5">
      <c r="A30" s="11" t="s">
        <v>51</v>
      </c>
      <c r="B30" s="8" t="s">
        <v>22</v>
      </c>
      <c r="C30" s="8" t="s">
        <v>22</v>
      </c>
      <c r="D30" s="28">
        <v>364.9</v>
      </c>
      <c r="E30" s="28">
        <v>364.9</v>
      </c>
      <c r="F30" s="88">
        <f>E30/D30*100</f>
        <v>100</v>
      </c>
    </row>
    <row r="31" spans="1:6" ht="15.75">
      <c r="A31" s="7" t="s">
        <v>13</v>
      </c>
      <c r="B31" s="6" t="s">
        <v>26</v>
      </c>
      <c r="C31" s="8"/>
      <c r="D31" s="27">
        <f>SUM(D32:D32)</f>
        <v>231.1</v>
      </c>
      <c r="E31" s="27">
        <f>SUM(E32:E32)</f>
        <v>231.1</v>
      </c>
      <c r="F31" s="87">
        <f t="shared" si="0"/>
        <v>100</v>
      </c>
    </row>
    <row r="32" spans="1:6" ht="18" customHeight="1">
      <c r="A32" s="9" t="s">
        <v>14</v>
      </c>
      <c r="B32" s="8" t="s">
        <v>26</v>
      </c>
      <c r="C32" s="8" t="s">
        <v>26</v>
      </c>
      <c r="D32" s="28">
        <v>231.1</v>
      </c>
      <c r="E32" s="28">
        <v>231.1</v>
      </c>
      <c r="F32" s="88">
        <f t="shared" si="0"/>
        <v>100</v>
      </c>
    </row>
    <row r="33" spans="1:6" ht="15.75">
      <c r="A33" s="10" t="s">
        <v>59</v>
      </c>
      <c r="B33" s="6" t="s">
        <v>23</v>
      </c>
      <c r="C33" s="6"/>
      <c r="D33" s="27">
        <f>D34</f>
        <v>18378.8</v>
      </c>
      <c r="E33" s="27">
        <f>E34</f>
        <v>18378.8</v>
      </c>
      <c r="F33" s="87">
        <f t="shared" si="0"/>
        <v>100</v>
      </c>
    </row>
    <row r="34" spans="1:6" ht="15.75">
      <c r="A34" s="9" t="s">
        <v>15</v>
      </c>
      <c r="B34" s="8" t="s">
        <v>23</v>
      </c>
      <c r="C34" s="8" t="s">
        <v>18</v>
      </c>
      <c r="D34" s="28">
        <v>18378.8</v>
      </c>
      <c r="E34" s="28">
        <v>18378.8</v>
      </c>
      <c r="F34" s="88">
        <f t="shared" si="0"/>
        <v>100</v>
      </c>
    </row>
    <row r="35" spans="1:6" ht="15.75">
      <c r="A35" s="10" t="s">
        <v>89</v>
      </c>
      <c r="B35" s="6" t="s">
        <v>24</v>
      </c>
      <c r="C35" s="6"/>
      <c r="D35" s="27">
        <f>SUM(D36)</f>
        <v>776.1</v>
      </c>
      <c r="E35" s="27">
        <f>SUM(E36)</f>
        <v>776.1</v>
      </c>
      <c r="F35" s="87">
        <f>SUM(F36)</f>
        <v>100</v>
      </c>
    </row>
    <row r="36" spans="1:6" ht="15.75">
      <c r="A36" s="9" t="s">
        <v>115</v>
      </c>
      <c r="B36" s="8" t="s">
        <v>24</v>
      </c>
      <c r="C36" s="8" t="s">
        <v>18</v>
      </c>
      <c r="D36" s="28">
        <v>776.1</v>
      </c>
      <c r="E36" s="28">
        <v>776.1</v>
      </c>
      <c r="F36" s="88">
        <f t="shared" si="0"/>
        <v>100</v>
      </c>
    </row>
    <row r="37" spans="1:6" ht="15.75">
      <c r="A37" s="10" t="s">
        <v>57</v>
      </c>
      <c r="B37" s="6" t="s">
        <v>25</v>
      </c>
      <c r="C37" s="6"/>
      <c r="D37" s="27">
        <f>SUM(D38:D38)</f>
        <v>12.4</v>
      </c>
      <c r="E37" s="27">
        <f>SUM(E38:E38)</f>
        <v>12.4</v>
      </c>
      <c r="F37" s="87">
        <f t="shared" si="0"/>
        <v>100</v>
      </c>
    </row>
    <row r="38" spans="1:6" ht="31.5">
      <c r="A38" s="9" t="s">
        <v>58</v>
      </c>
      <c r="B38" s="8" t="s">
        <v>25</v>
      </c>
      <c r="C38" s="8" t="s">
        <v>21</v>
      </c>
      <c r="D38" s="28">
        <v>12.4</v>
      </c>
      <c r="E38" s="28">
        <v>12.4</v>
      </c>
      <c r="F38" s="88">
        <f t="shared" si="0"/>
        <v>100</v>
      </c>
    </row>
    <row r="39" spans="1:6" ht="31.5" hidden="1" outlineLevel="1">
      <c r="A39" s="10" t="s">
        <v>61</v>
      </c>
      <c r="B39" s="6" t="s">
        <v>62</v>
      </c>
      <c r="C39" s="6"/>
      <c r="D39" s="23">
        <f>D40</f>
        <v>0</v>
      </c>
      <c r="E39" s="23">
        <f>E40</f>
        <v>0</v>
      </c>
      <c r="F39" s="87" t="e">
        <f>F40</f>
        <v>#DIV/0!</v>
      </c>
    </row>
    <row r="40" spans="1:6" ht="31.5" hidden="1" outlineLevel="1">
      <c r="A40" s="9" t="s">
        <v>60</v>
      </c>
      <c r="B40" s="8" t="s">
        <v>62</v>
      </c>
      <c r="C40" s="8" t="s">
        <v>18</v>
      </c>
      <c r="D40" s="24"/>
      <c r="E40" s="24"/>
      <c r="F40" s="88" t="e">
        <f t="shared" si="0"/>
        <v>#DIV/0!</v>
      </c>
    </row>
    <row r="41" spans="1:6" ht="15.75" collapsed="1">
      <c r="A41" s="10" t="s">
        <v>38</v>
      </c>
      <c r="B41" s="6"/>
      <c r="C41" s="6"/>
      <c r="D41" s="27">
        <f>D13+D17+D26+D31+D33+D37+D22+D19+D39+D35</f>
        <v>45519.4</v>
      </c>
      <c r="E41" s="27">
        <f>E13+E17+E26+E31+E33+E37+E22+E19+E39+E35</f>
        <v>45429.1</v>
      </c>
      <c r="F41" s="87">
        <f t="shared" si="0"/>
        <v>99.80162304424047</v>
      </c>
    </row>
    <row r="42" spans="1:6" ht="12.75" customHeight="1">
      <c r="A42" s="18"/>
      <c r="B42" s="12"/>
      <c r="C42" s="12"/>
      <c r="D42" s="19"/>
      <c r="E42" s="19"/>
      <c r="F42" s="19"/>
    </row>
    <row r="43" spans="1:6" ht="12.75" customHeight="1">
      <c r="A43" s="20"/>
      <c r="B43" s="12"/>
      <c r="C43" s="12"/>
      <c r="D43" s="13"/>
      <c r="E43" s="13"/>
      <c r="F43" s="13"/>
    </row>
    <row r="44" spans="1:6" ht="12.75" customHeight="1">
      <c r="A44" s="20"/>
      <c r="B44" s="12"/>
      <c r="C44" s="12"/>
      <c r="D44" s="12"/>
      <c r="E44" s="12"/>
      <c r="F44" s="12"/>
    </row>
    <row r="45" spans="1:6" ht="12.75" customHeight="1">
      <c r="A45" s="20"/>
      <c r="B45" s="12"/>
      <c r="C45" s="12"/>
      <c r="D45" s="12"/>
      <c r="E45" s="12"/>
      <c r="F45" s="12"/>
    </row>
    <row r="46" spans="1:6" ht="12.75" customHeight="1">
      <c r="A46" s="18"/>
      <c r="B46" s="12"/>
      <c r="C46" s="12"/>
      <c r="D46" s="12"/>
      <c r="E46" s="12"/>
      <c r="F46" s="12"/>
    </row>
    <row r="47" spans="1:6" ht="12.75" customHeight="1">
      <c r="A47" s="18"/>
      <c r="B47" s="12"/>
      <c r="C47" s="12"/>
      <c r="D47" s="12"/>
      <c r="E47" s="12"/>
      <c r="F47" s="12"/>
    </row>
    <row r="48" spans="1:6" ht="12.75" customHeight="1">
      <c r="A48" s="1"/>
      <c r="B48" s="12"/>
      <c r="C48" s="12"/>
      <c r="D48" s="12"/>
      <c r="E48" s="12"/>
      <c r="F48" s="12"/>
    </row>
    <row r="49" spans="1:6" ht="14.25" customHeight="1">
      <c r="A49" s="4"/>
      <c r="B49" s="12"/>
      <c r="C49" s="12"/>
      <c r="D49" s="12"/>
      <c r="E49" s="12"/>
      <c r="F49" s="12"/>
    </row>
    <row r="50" spans="2:6" ht="24.75" customHeight="1">
      <c r="B50" s="12"/>
      <c r="C50" s="12"/>
      <c r="D50" s="12"/>
      <c r="E50" s="12"/>
      <c r="F50" s="12"/>
    </row>
    <row r="51" spans="2:6" ht="24.75" customHeight="1">
      <c r="B51" s="12"/>
      <c r="C51" s="12"/>
      <c r="D51" s="12"/>
      <c r="E51" s="12"/>
      <c r="F51" s="12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/>
  <mergeCells count="10">
    <mergeCell ref="E2:H2"/>
    <mergeCell ref="E3:H3"/>
    <mergeCell ref="A8:F8"/>
    <mergeCell ref="A7:F7"/>
    <mergeCell ref="E10:E11"/>
    <mergeCell ref="F10:F11"/>
    <mergeCell ref="A10:A11"/>
    <mergeCell ref="B10:B11"/>
    <mergeCell ref="C10:C11"/>
    <mergeCell ref="D10:D11"/>
  </mergeCells>
  <printOptions/>
  <pageMargins left="0.68" right="0.1968503937007874" top="0.35433070866141736" bottom="0.3937007874015748" header="0.15748031496062992" footer="0.1968503937007874"/>
  <pageSetup firstPageNumber="31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0.375" style="59" customWidth="1"/>
    <col min="2" max="2" width="6.125" style="60" customWidth="1"/>
    <col min="3" max="3" width="5.125" style="60" customWidth="1"/>
    <col min="4" max="4" width="5.25390625" style="60" customWidth="1"/>
    <col min="5" max="5" width="13.75390625" style="60" customWidth="1"/>
    <col min="6" max="6" width="6.375" style="60" customWidth="1"/>
    <col min="7" max="7" width="12.25390625" style="93" customWidth="1"/>
    <col min="8" max="8" width="15.00390625" style="93" customWidth="1"/>
    <col min="9" max="9" width="15.75390625" style="60" customWidth="1"/>
    <col min="10" max="10" width="15.875" style="60" customWidth="1"/>
    <col min="11" max="11" width="11.25390625" style="60" customWidth="1"/>
    <col min="12" max="12" width="13.25390625" style="61" customWidth="1"/>
    <col min="13" max="16384" width="9.125" style="61" customWidth="1"/>
  </cols>
  <sheetData>
    <row r="1" spans="1:10" s="3" customFormat="1" ht="15.75">
      <c r="A1" s="1"/>
      <c r="B1" s="2"/>
      <c r="C1" s="2"/>
      <c r="D1" s="2"/>
      <c r="E1" s="2"/>
      <c r="F1" s="2"/>
      <c r="G1" s="90"/>
      <c r="H1" s="131" t="s">
        <v>28</v>
      </c>
      <c r="I1" s="25"/>
      <c r="J1" s="50"/>
    </row>
    <row r="2" spans="1:11" s="3" customFormat="1" ht="15.75">
      <c r="A2" s="1"/>
      <c r="B2" s="2"/>
      <c r="C2" s="2"/>
      <c r="D2" s="2"/>
      <c r="E2" s="2"/>
      <c r="F2" s="2"/>
      <c r="G2" s="90"/>
      <c r="H2" s="149" t="s">
        <v>292</v>
      </c>
      <c r="I2" s="149"/>
      <c r="J2" s="149"/>
      <c r="K2" s="149"/>
    </row>
    <row r="3" spans="1:11" s="3" customFormat="1" ht="15.75">
      <c r="A3" s="1"/>
      <c r="B3" s="2"/>
      <c r="C3" s="2"/>
      <c r="D3" s="2"/>
      <c r="E3" s="2"/>
      <c r="F3" s="2"/>
      <c r="G3" s="90"/>
      <c r="H3" s="149" t="s">
        <v>293</v>
      </c>
      <c r="I3" s="149"/>
      <c r="J3" s="149"/>
      <c r="K3" s="149"/>
    </row>
    <row r="4" spans="1:11" s="3" customFormat="1" ht="15.75" customHeight="1">
      <c r="A4" s="1"/>
      <c r="B4" s="2"/>
      <c r="C4" s="2"/>
      <c r="D4" s="2"/>
      <c r="E4" s="2"/>
      <c r="F4" s="2"/>
      <c r="G4" s="90"/>
      <c r="H4" s="130" t="s">
        <v>294</v>
      </c>
      <c r="I4" s="77"/>
      <c r="J4" s="77"/>
      <c r="K4"/>
    </row>
    <row r="5" spans="1:11" s="3" customFormat="1" ht="15.75" customHeight="1">
      <c r="A5" s="1"/>
      <c r="B5" s="2"/>
      <c r="C5" s="2"/>
      <c r="D5" s="2"/>
      <c r="E5" s="2"/>
      <c r="F5" s="2"/>
      <c r="G5" s="90"/>
      <c r="H5" s="77" t="s">
        <v>368</v>
      </c>
      <c r="I5" s="77"/>
      <c r="J5" s="77"/>
      <c r="K5"/>
    </row>
    <row r="6" spans="1:11" s="3" customFormat="1" ht="14.25" customHeight="1">
      <c r="A6" s="160" t="s">
        <v>327</v>
      </c>
      <c r="B6" s="160"/>
      <c r="C6" s="160"/>
      <c r="D6" s="160"/>
      <c r="E6" s="160"/>
      <c r="F6" s="160"/>
      <c r="G6" s="160"/>
      <c r="H6" s="160"/>
      <c r="I6" s="160"/>
      <c r="J6" s="54"/>
      <c r="K6" s="54"/>
    </row>
    <row r="7" spans="1:11" s="3" customFormat="1" ht="14.25" customHeight="1">
      <c r="A7" s="21"/>
      <c r="B7" s="143" t="s">
        <v>3</v>
      </c>
      <c r="C7" s="143"/>
      <c r="D7" s="143"/>
      <c r="E7" s="143"/>
      <c r="F7" s="143"/>
      <c r="G7" s="144"/>
      <c r="H7" s="145"/>
      <c r="I7" s="54"/>
      <c r="J7" s="54"/>
      <c r="K7" s="54"/>
    </row>
    <row r="8" spans="1:11" s="3" customFormat="1" ht="14.25" customHeight="1">
      <c r="A8" s="21"/>
      <c r="B8" s="143"/>
      <c r="C8" s="143"/>
      <c r="D8" s="143"/>
      <c r="E8" s="143"/>
      <c r="F8" s="143"/>
      <c r="G8" s="144"/>
      <c r="H8" s="145"/>
      <c r="I8" s="54"/>
      <c r="J8" s="54"/>
      <c r="K8" s="54"/>
    </row>
    <row r="9" spans="1:9" ht="33.75">
      <c r="A9" s="89" t="s">
        <v>30</v>
      </c>
      <c r="B9" s="106" t="s">
        <v>257</v>
      </c>
      <c r="C9" s="106" t="s">
        <v>258</v>
      </c>
      <c r="D9" s="106" t="s">
        <v>259</v>
      </c>
      <c r="E9" s="106" t="s">
        <v>260</v>
      </c>
      <c r="F9" s="106" t="s">
        <v>261</v>
      </c>
      <c r="G9" s="91" t="s">
        <v>137</v>
      </c>
      <c r="H9" s="91" t="s">
        <v>138</v>
      </c>
      <c r="I9" s="89" t="s">
        <v>91</v>
      </c>
    </row>
    <row r="10" spans="1:9" ht="12.75">
      <c r="A10" s="89" t="s">
        <v>42</v>
      </c>
      <c r="B10" s="89" t="s">
        <v>43</v>
      </c>
      <c r="C10" s="89" t="s">
        <v>44</v>
      </c>
      <c r="D10" s="89" t="s">
        <v>45</v>
      </c>
      <c r="E10" s="89" t="s">
        <v>46</v>
      </c>
      <c r="F10" s="89" t="s">
        <v>47</v>
      </c>
      <c r="G10" s="89" t="s">
        <v>48</v>
      </c>
      <c r="H10" s="89" t="s">
        <v>75</v>
      </c>
      <c r="I10" s="89" t="s">
        <v>262</v>
      </c>
    </row>
    <row r="11" spans="1:11" s="105" customFormat="1" ht="12.75">
      <c r="A11" s="100" t="s">
        <v>215</v>
      </c>
      <c r="B11" s="101">
        <v>650</v>
      </c>
      <c r="C11" s="107" t="s">
        <v>18</v>
      </c>
      <c r="D11" s="101"/>
      <c r="E11" s="101"/>
      <c r="F11" s="101"/>
      <c r="G11" s="102">
        <f>G12+G19+G32</f>
        <v>13395.4</v>
      </c>
      <c r="H11" s="102">
        <f>H12+H19+H32</f>
        <v>13395.4</v>
      </c>
      <c r="I11" s="103">
        <f aca="true" t="shared" si="0" ref="I11:I40">H11/G11*100</f>
        <v>100</v>
      </c>
      <c r="J11" s="104"/>
      <c r="K11" s="104"/>
    </row>
    <row r="12" spans="1:11" s="99" customFormat="1" ht="33.75">
      <c r="A12" s="94" t="s">
        <v>216</v>
      </c>
      <c r="B12" s="95">
        <v>650</v>
      </c>
      <c r="C12" s="109" t="s">
        <v>18</v>
      </c>
      <c r="D12" s="109" t="s">
        <v>20</v>
      </c>
      <c r="E12" s="95"/>
      <c r="F12" s="95"/>
      <c r="G12" s="96">
        <f aca="true" t="shared" si="1" ref="G12:H15">G13</f>
        <v>1804</v>
      </c>
      <c r="H12" s="96">
        <f t="shared" si="1"/>
        <v>1804</v>
      </c>
      <c r="I12" s="97">
        <f t="shared" si="0"/>
        <v>100</v>
      </c>
      <c r="J12" s="98"/>
      <c r="K12" s="98"/>
    </row>
    <row r="13" spans="1:9" ht="12.75">
      <c r="A13" s="84" t="s">
        <v>217</v>
      </c>
      <c r="B13" s="85">
        <v>650</v>
      </c>
      <c r="C13" s="108" t="s">
        <v>18</v>
      </c>
      <c r="D13" s="108" t="s">
        <v>20</v>
      </c>
      <c r="E13" s="108" t="s">
        <v>285</v>
      </c>
      <c r="F13" s="85"/>
      <c r="G13" s="92">
        <f t="shared" si="1"/>
        <v>1804</v>
      </c>
      <c r="H13" s="92">
        <f t="shared" si="1"/>
        <v>1804</v>
      </c>
      <c r="I13" s="86">
        <f t="shared" si="0"/>
        <v>100</v>
      </c>
    </row>
    <row r="14" spans="1:9" ht="45">
      <c r="A14" s="84" t="s">
        <v>218</v>
      </c>
      <c r="B14" s="85">
        <v>650</v>
      </c>
      <c r="C14" s="108" t="s">
        <v>18</v>
      </c>
      <c r="D14" s="108" t="s">
        <v>20</v>
      </c>
      <c r="E14" s="108" t="s">
        <v>328</v>
      </c>
      <c r="F14" s="85"/>
      <c r="G14" s="92">
        <f t="shared" si="1"/>
        <v>1804</v>
      </c>
      <c r="H14" s="92">
        <f t="shared" si="1"/>
        <v>1804</v>
      </c>
      <c r="I14" s="86">
        <f t="shared" si="0"/>
        <v>100</v>
      </c>
    </row>
    <row r="15" spans="1:9" ht="56.25">
      <c r="A15" s="84" t="s">
        <v>197</v>
      </c>
      <c r="B15" s="85">
        <v>650</v>
      </c>
      <c r="C15" s="108" t="s">
        <v>18</v>
      </c>
      <c r="D15" s="108" t="s">
        <v>20</v>
      </c>
      <c r="E15" s="108" t="s">
        <v>328</v>
      </c>
      <c r="F15" s="85">
        <v>100</v>
      </c>
      <c r="G15" s="92">
        <f t="shared" si="1"/>
        <v>1804</v>
      </c>
      <c r="H15" s="92">
        <f t="shared" si="1"/>
        <v>1804</v>
      </c>
      <c r="I15" s="86">
        <f t="shared" si="0"/>
        <v>100</v>
      </c>
    </row>
    <row r="16" spans="1:9" ht="22.5">
      <c r="A16" s="84" t="s">
        <v>219</v>
      </c>
      <c r="B16" s="85">
        <v>650</v>
      </c>
      <c r="C16" s="108" t="s">
        <v>18</v>
      </c>
      <c r="D16" s="108" t="s">
        <v>20</v>
      </c>
      <c r="E16" s="108" t="s">
        <v>328</v>
      </c>
      <c r="F16" s="85">
        <v>120</v>
      </c>
      <c r="G16" s="92">
        <f>G17+G18</f>
        <v>1804</v>
      </c>
      <c r="H16" s="92">
        <f>H17+H18</f>
        <v>1804</v>
      </c>
      <c r="I16" s="86">
        <f t="shared" si="0"/>
        <v>100</v>
      </c>
    </row>
    <row r="17" spans="1:9" ht="22.5">
      <c r="A17" s="84" t="s">
        <v>214</v>
      </c>
      <c r="B17" s="85">
        <v>650</v>
      </c>
      <c r="C17" s="108" t="s">
        <v>18</v>
      </c>
      <c r="D17" s="108" t="s">
        <v>20</v>
      </c>
      <c r="E17" s="108" t="s">
        <v>328</v>
      </c>
      <c r="F17" s="85">
        <v>121</v>
      </c>
      <c r="G17" s="92">
        <v>1451</v>
      </c>
      <c r="H17" s="92">
        <v>1451</v>
      </c>
      <c r="I17" s="86">
        <f t="shared" si="0"/>
        <v>100</v>
      </c>
    </row>
    <row r="18" spans="1:9" ht="45">
      <c r="A18" s="84" t="s">
        <v>207</v>
      </c>
      <c r="B18" s="85">
        <v>650</v>
      </c>
      <c r="C18" s="108" t="s">
        <v>18</v>
      </c>
      <c r="D18" s="108" t="s">
        <v>20</v>
      </c>
      <c r="E18" s="108" t="s">
        <v>328</v>
      </c>
      <c r="F18" s="85">
        <v>129</v>
      </c>
      <c r="G18" s="92">
        <v>353</v>
      </c>
      <c r="H18" s="92">
        <v>353</v>
      </c>
      <c r="I18" s="86">
        <f t="shared" si="0"/>
        <v>100</v>
      </c>
    </row>
    <row r="19" spans="1:11" s="99" customFormat="1" ht="45">
      <c r="A19" s="94" t="s">
        <v>220</v>
      </c>
      <c r="B19" s="95">
        <v>650</v>
      </c>
      <c r="C19" s="109" t="s">
        <v>18</v>
      </c>
      <c r="D19" s="109" t="s">
        <v>21</v>
      </c>
      <c r="E19" s="95"/>
      <c r="F19" s="95"/>
      <c r="G19" s="96">
        <f>G20</f>
        <v>9982.6</v>
      </c>
      <c r="H19" s="96">
        <f>H20</f>
        <v>9982.6</v>
      </c>
      <c r="I19" s="97">
        <f t="shared" si="0"/>
        <v>100</v>
      </c>
      <c r="J19" s="98"/>
      <c r="K19" s="98"/>
    </row>
    <row r="20" spans="1:9" ht="12.75">
      <c r="A20" s="84" t="s">
        <v>217</v>
      </c>
      <c r="B20" s="85">
        <v>650</v>
      </c>
      <c r="C20" s="108" t="s">
        <v>18</v>
      </c>
      <c r="D20" s="108" t="s">
        <v>21</v>
      </c>
      <c r="E20" s="108" t="s">
        <v>284</v>
      </c>
      <c r="F20" s="85"/>
      <c r="G20" s="92">
        <f>G21</f>
        <v>9982.6</v>
      </c>
      <c r="H20" s="92">
        <f>H21</f>
        <v>9982.6</v>
      </c>
      <c r="I20" s="86">
        <f t="shared" si="0"/>
        <v>100</v>
      </c>
    </row>
    <row r="21" spans="1:9" ht="22.5">
      <c r="A21" s="84" t="s">
        <v>211</v>
      </c>
      <c r="B21" s="85">
        <v>650</v>
      </c>
      <c r="C21" s="108" t="s">
        <v>18</v>
      </c>
      <c r="D21" s="108" t="s">
        <v>21</v>
      </c>
      <c r="E21" s="108" t="s">
        <v>285</v>
      </c>
      <c r="F21" s="85"/>
      <c r="G21" s="92">
        <f>G22+G30+G27</f>
        <v>9982.6</v>
      </c>
      <c r="H21" s="92">
        <f>H22+H30+H27</f>
        <v>9982.6</v>
      </c>
      <c r="I21" s="86">
        <f t="shared" si="0"/>
        <v>100</v>
      </c>
    </row>
    <row r="22" spans="1:9" ht="56.25">
      <c r="A22" s="84" t="s">
        <v>197</v>
      </c>
      <c r="B22" s="85">
        <v>650</v>
      </c>
      <c r="C22" s="108" t="s">
        <v>18</v>
      </c>
      <c r="D22" s="108" t="s">
        <v>21</v>
      </c>
      <c r="E22" s="108" t="s">
        <v>329</v>
      </c>
      <c r="F22" s="85">
        <v>100</v>
      </c>
      <c r="G22" s="92">
        <f>G23</f>
        <v>9562.5</v>
      </c>
      <c r="H22" s="92">
        <f>H23</f>
        <v>9562.5</v>
      </c>
      <c r="I22" s="86">
        <f t="shared" si="0"/>
        <v>100</v>
      </c>
    </row>
    <row r="23" spans="1:9" ht="22.5">
      <c r="A23" s="84" t="s">
        <v>219</v>
      </c>
      <c r="B23" s="85">
        <v>650</v>
      </c>
      <c r="C23" s="108" t="s">
        <v>18</v>
      </c>
      <c r="D23" s="108" t="s">
        <v>21</v>
      </c>
      <c r="E23" s="108" t="s">
        <v>329</v>
      </c>
      <c r="F23" s="85">
        <v>120</v>
      </c>
      <c r="G23" s="92">
        <f>G24+G25+G26</f>
        <v>9562.5</v>
      </c>
      <c r="H23" s="92">
        <f>H24+H25+H26</f>
        <v>9562.5</v>
      </c>
      <c r="I23" s="86">
        <f t="shared" si="0"/>
        <v>100</v>
      </c>
    </row>
    <row r="24" spans="1:9" ht="22.5">
      <c r="A24" s="84" t="s">
        <v>214</v>
      </c>
      <c r="B24" s="85">
        <v>650</v>
      </c>
      <c r="C24" s="108" t="s">
        <v>18</v>
      </c>
      <c r="D24" s="108" t="s">
        <v>21</v>
      </c>
      <c r="E24" s="108" t="s">
        <v>329</v>
      </c>
      <c r="F24" s="85">
        <v>121</v>
      </c>
      <c r="G24" s="92">
        <v>7338.3</v>
      </c>
      <c r="H24" s="92">
        <v>7338.3</v>
      </c>
      <c r="I24" s="86">
        <f t="shared" si="0"/>
        <v>100</v>
      </c>
    </row>
    <row r="25" spans="1:9" ht="33.75">
      <c r="A25" s="84" t="s">
        <v>221</v>
      </c>
      <c r="B25" s="85">
        <v>650</v>
      </c>
      <c r="C25" s="108" t="s">
        <v>18</v>
      </c>
      <c r="D25" s="108" t="s">
        <v>21</v>
      </c>
      <c r="E25" s="108" t="s">
        <v>329</v>
      </c>
      <c r="F25" s="85">
        <v>122</v>
      </c>
      <c r="G25" s="92">
        <v>25.9</v>
      </c>
      <c r="H25" s="92">
        <v>25.9</v>
      </c>
      <c r="I25" s="86">
        <f t="shared" si="0"/>
        <v>100</v>
      </c>
    </row>
    <row r="26" spans="1:9" ht="45">
      <c r="A26" s="84" t="s">
        <v>207</v>
      </c>
      <c r="B26" s="85">
        <v>650</v>
      </c>
      <c r="C26" s="108" t="s">
        <v>18</v>
      </c>
      <c r="D26" s="108" t="s">
        <v>21</v>
      </c>
      <c r="E26" s="108" t="s">
        <v>329</v>
      </c>
      <c r="F26" s="85">
        <v>129</v>
      </c>
      <c r="G26" s="92">
        <v>2198.3</v>
      </c>
      <c r="H26" s="92">
        <v>2198.3</v>
      </c>
      <c r="I26" s="86">
        <f t="shared" si="0"/>
        <v>100</v>
      </c>
    </row>
    <row r="27" spans="1:9" ht="22.5">
      <c r="A27" s="146" t="s">
        <v>116</v>
      </c>
      <c r="B27" s="85">
        <v>650</v>
      </c>
      <c r="C27" s="108" t="s">
        <v>18</v>
      </c>
      <c r="D27" s="108" t="s">
        <v>21</v>
      </c>
      <c r="E27" s="108">
        <v>700102040</v>
      </c>
      <c r="F27" s="85">
        <v>300</v>
      </c>
      <c r="G27" s="92">
        <f>G28</f>
        <v>261</v>
      </c>
      <c r="H27" s="92">
        <f>H28</f>
        <v>261</v>
      </c>
      <c r="I27" s="86">
        <f t="shared" si="0"/>
        <v>100</v>
      </c>
    </row>
    <row r="28" spans="1:9" ht="22.5">
      <c r="A28" s="146" t="s">
        <v>117</v>
      </c>
      <c r="B28" s="85">
        <v>650</v>
      </c>
      <c r="C28" s="108" t="s">
        <v>18</v>
      </c>
      <c r="D28" s="108" t="s">
        <v>21</v>
      </c>
      <c r="E28" s="108" t="s">
        <v>329</v>
      </c>
      <c r="F28" s="85">
        <v>320</v>
      </c>
      <c r="G28" s="92">
        <f>G29</f>
        <v>261</v>
      </c>
      <c r="H28" s="92">
        <f>H29</f>
        <v>261</v>
      </c>
      <c r="I28" s="86">
        <f t="shared" si="0"/>
        <v>100</v>
      </c>
    </row>
    <row r="29" spans="1:9" ht="33.75">
      <c r="A29" s="146" t="s">
        <v>251</v>
      </c>
      <c r="B29" s="85">
        <v>650</v>
      </c>
      <c r="C29" s="108" t="s">
        <v>18</v>
      </c>
      <c r="D29" s="108" t="s">
        <v>21</v>
      </c>
      <c r="E29" s="108" t="s">
        <v>329</v>
      </c>
      <c r="F29" s="85">
        <v>321</v>
      </c>
      <c r="G29" s="92">
        <v>261</v>
      </c>
      <c r="H29" s="92">
        <v>261</v>
      </c>
      <c r="I29" s="86">
        <f t="shared" si="0"/>
        <v>100</v>
      </c>
    </row>
    <row r="30" spans="1:9" ht="12.75">
      <c r="A30" s="84" t="s">
        <v>110</v>
      </c>
      <c r="B30" s="85">
        <v>650</v>
      </c>
      <c r="C30" s="108" t="s">
        <v>18</v>
      </c>
      <c r="D30" s="108" t="s">
        <v>21</v>
      </c>
      <c r="E30" s="108" t="s">
        <v>329</v>
      </c>
      <c r="F30" s="85">
        <v>500</v>
      </c>
      <c r="G30" s="92">
        <f>G31</f>
        <v>159.1</v>
      </c>
      <c r="H30" s="92">
        <f>H31</f>
        <v>159.1</v>
      </c>
      <c r="I30" s="86">
        <f t="shared" si="0"/>
        <v>100</v>
      </c>
    </row>
    <row r="31" spans="1:9" ht="12.75">
      <c r="A31" s="84" t="s">
        <v>34</v>
      </c>
      <c r="B31" s="85">
        <v>650</v>
      </c>
      <c r="C31" s="108" t="s">
        <v>18</v>
      </c>
      <c r="D31" s="108" t="s">
        <v>21</v>
      </c>
      <c r="E31" s="108" t="s">
        <v>329</v>
      </c>
      <c r="F31" s="85">
        <v>540</v>
      </c>
      <c r="G31" s="92">
        <v>159.1</v>
      </c>
      <c r="H31" s="92">
        <v>159.1</v>
      </c>
      <c r="I31" s="86">
        <f t="shared" si="0"/>
        <v>100</v>
      </c>
    </row>
    <row r="32" spans="1:11" s="99" customFormat="1" ht="12.75">
      <c r="A32" s="94" t="s">
        <v>8</v>
      </c>
      <c r="B32" s="95">
        <v>650</v>
      </c>
      <c r="C32" s="109" t="s">
        <v>18</v>
      </c>
      <c r="D32" s="95">
        <v>13</v>
      </c>
      <c r="E32" s="95"/>
      <c r="F32" s="95"/>
      <c r="G32" s="96">
        <f>G33</f>
        <v>1608.8</v>
      </c>
      <c r="H32" s="96">
        <f>H33</f>
        <v>1608.8</v>
      </c>
      <c r="I32" s="97">
        <f t="shared" si="0"/>
        <v>100</v>
      </c>
      <c r="J32" s="98"/>
      <c r="K32" s="98"/>
    </row>
    <row r="33" spans="1:9" ht="12.75">
      <c r="A33" s="84" t="s">
        <v>217</v>
      </c>
      <c r="B33" s="85">
        <v>650</v>
      </c>
      <c r="C33" s="108" t="s">
        <v>18</v>
      </c>
      <c r="D33" s="85">
        <v>13</v>
      </c>
      <c r="E33" s="108"/>
      <c r="F33" s="85"/>
      <c r="G33" s="92">
        <f>G34</f>
        <v>1608.8</v>
      </c>
      <c r="H33" s="92">
        <f>H34</f>
        <v>1608.8</v>
      </c>
      <c r="I33" s="86">
        <f t="shared" si="0"/>
        <v>100</v>
      </c>
    </row>
    <row r="34" spans="1:9" ht="22.5">
      <c r="A34" s="84" t="s">
        <v>111</v>
      </c>
      <c r="B34" s="85">
        <v>650</v>
      </c>
      <c r="C34" s="108" t="s">
        <v>18</v>
      </c>
      <c r="D34" s="85">
        <v>13</v>
      </c>
      <c r="E34" s="108" t="s">
        <v>330</v>
      </c>
      <c r="F34" s="85"/>
      <c r="G34" s="92">
        <f>G35+G38+G41</f>
        <v>1608.8</v>
      </c>
      <c r="H34" s="92">
        <f>H35+H38+H41</f>
        <v>1608.8</v>
      </c>
      <c r="I34" s="86">
        <f t="shared" si="0"/>
        <v>100</v>
      </c>
    </row>
    <row r="35" spans="1:9" ht="56.25">
      <c r="A35" s="84" t="s">
        <v>197</v>
      </c>
      <c r="B35" s="85">
        <v>650</v>
      </c>
      <c r="C35" s="108" t="s">
        <v>18</v>
      </c>
      <c r="D35" s="85">
        <v>13</v>
      </c>
      <c r="E35" s="108" t="s">
        <v>330</v>
      </c>
      <c r="F35" s="85">
        <v>100</v>
      </c>
      <c r="G35" s="92">
        <f>G36</f>
        <v>357.5</v>
      </c>
      <c r="H35" s="92">
        <f>H36</f>
        <v>357.5</v>
      </c>
      <c r="I35" s="86">
        <f t="shared" si="0"/>
        <v>100</v>
      </c>
    </row>
    <row r="36" spans="1:9" ht="22.5">
      <c r="A36" s="84" t="s">
        <v>219</v>
      </c>
      <c r="B36" s="85">
        <v>650</v>
      </c>
      <c r="C36" s="108" t="s">
        <v>18</v>
      </c>
      <c r="D36" s="85">
        <v>13</v>
      </c>
      <c r="E36" s="108" t="s">
        <v>330</v>
      </c>
      <c r="F36" s="85">
        <v>120</v>
      </c>
      <c r="G36" s="92">
        <f>G37</f>
        <v>357.5</v>
      </c>
      <c r="H36" s="92">
        <f>H37</f>
        <v>357.5</v>
      </c>
      <c r="I36" s="86">
        <f t="shared" si="0"/>
        <v>100</v>
      </c>
    </row>
    <row r="37" spans="1:9" ht="33.75">
      <c r="A37" s="84" t="s">
        <v>221</v>
      </c>
      <c r="B37" s="85">
        <v>650</v>
      </c>
      <c r="C37" s="108" t="s">
        <v>18</v>
      </c>
      <c r="D37" s="85">
        <v>13</v>
      </c>
      <c r="E37" s="108" t="s">
        <v>330</v>
      </c>
      <c r="F37" s="85">
        <v>122</v>
      </c>
      <c r="G37" s="92">
        <v>357.5</v>
      </c>
      <c r="H37" s="92">
        <v>357.5</v>
      </c>
      <c r="I37" s="86">
        <f t="shared" si="0"/>
        <v>100</v>
      </c>
    </row>
    <row r="38" spans="1:9" ht="22.5">
      <c r="A38" s="84" t="s">
        <v>212</v>
      </c>
      <c r="B38" s="85">
        <v>650</v>
      </c>
      <c r="C38" s="108" t="s">
        <v>18</v>
      </c>
      <c r="D38" s="85">
        <v>13</v>
      </c>
      <c r="E38" s="108" t="s">
        <v>330</v>
      </c>
      <c r="F38" s="85">
        <v>200</v>
      </c>
      <c r="G38" s="92">
        <f>G39</f>
        <v>1147.8</v>
      </c>
      <c r="H38" s="92">
        <f>H39</f>
        <v>1147.8</v>
      </c>
      <c r="I38" s="86">
        <f t="shared" si="0"/>
        <v>100</v>
      </c>
    </row>
    <row r="39" spans="1:9" ht="33.75">
      <c r="A39" s="84" t="s">
        <v>112</v>
      </c>
      <c r="B39" s="85">
        <v>650</v>
      </c>
      <c r="C39" s="108" t="s">
        <v>18</v>
      </c>
      <c r="D39" s="85">
        <v>13</v>
      </c>
      <c r="E39" s="108" t="s">
        <v>330</v>
      </c>
      <c r="F39" s="85">
        <v>240</v>
      </c>
      <c r="G39" s="92">
        <f>G40</f>
        <v>1147.8</v>
      </c>
      <c r="H39" s="92">
        <f>H40</f>
        <v>1147.8</v>
      </c>
      <c r="I39" s="86">
        <f t="shared" si="0"/>
        <v>100</v>
      </c>
    </row>
    <row r="40" spans="1:9" ht="33.75">
      <c r="A40" s="84" t="s">
        <v>213</v>
      </c>
      <c r="B40" s="85">
        <v>650</v>
      </c>
      <c r="C40" s="108" t="s">
        <v>18</v>
      </c>
      <c r="D40" s="85">
        <v>13</v>
      </c>
      <c r="E40" s="108" t="s">
        <v>330</v>
      </c>
      <c r="F40" s="85">
        <v>244</v>
      </c>
      <c r="G40" s="92">
        <v>1147.8</v>
      </c>
      <c r="H40" s="92">
        <v>1147.8</v>
      </c>
      <c r="I40" s="86">
        <f t="shared" si="0"/>
        <v>100</v>
      </c>
    </row>
    <row r="41" spans="1:9" ht="12.75">
      <c r="A41" s="84" t="s">
        <v>114</v>
      </c>
      <c r="B41" s="85">
        <v>650</v>
      </c>
      <c r="C41" s="108" t="s">
        <v>18</v>
      </c>
      <c r="D41" s="85">
        <v>13</v>
      </c>
      <c r="E41" s="108" t="s">
        <v>330</v>
      </c>
      <c r="F41" s="85">
        <v>800</v>
      </c>
      <c r="G41" s="92">
        <f>G42</f>
        <v>103.5</v>
      </c>
      <c r="H41" s="92">
        <f>H42</f>
        <v>103.5</v>
      </c>
      <c r="I41" s="86">
        <f aca="true" t="shared" si="2" ref="I41:I69">H41/G41*100</f>
        <v>100</v>
      </c>
    </row>
    <row r="42" spans="1:9" ht="12.75">
      <c r="A42" s="84" t="s">
        <v>222</v>
      </c>
      <c r="B42" s="85">
        <v>650</v>
      </c>
      <c r="C42" s="108" t="s">
        <v>18</v>
      </c>
      <c r="D42" s="85">
        <v>13</v>
      </c>
      <c r="E42" s="108" t="s">
        <v>330</v>
      </c>
      <c r="F42" s="85">
        <v>850</v>
      </c>
      <c r="G42" s="92">
        <f>G43+G44+G45</f>
        <v>103.5</v>
      </c>
      <c r="H42" s="92">
        <f>H43+H44+H45</f>
        <v>103.5</v>
      </c>
      <c r="I42" s="86">
        <f t="shared" si="2"/>
        <v>100</v>
      </c>
    </row>
    <row r="43" spans="1:9" ht="22.5">
      <c r="A43" s="84" t="s">
        <v>208</v>
      </c>
      <c r="B43" s="85">
        <v>650</v>
      </c>
      <c r="C43" s="108" t="s">
        <v>18</v>
      </c>
      <c r="D43" s="85">
        <v>13</v>
      </c>
      <c r="E43" s="108" t="s">
        <v>330</v>
      </c>
      <c r="F43" s="85">
        <v>851</v>
      </c>
      <c r="G43" s="92">
        <v>37.4</v>
      </c>
      <c r="H43" s="92">
        <v>37.4</v>
      </c>
      <c r="I43" s="86">
        <f t="shared" si="2"/>
        <v>100</v>
      </c>
    </row>
    <row r="44" spans="1:9" ht="12.75">
      <c r="A44" s="84" t="s">
        <v>209</v>
      </c>
      <c r="B44" s="85">
        <v>650</v>
      </c>
      <c r="C44" s="108" t="s">
        <v>18</v>
      </c>
      <c r="D44" s="85">
        <v>13</v>
      </c>
      <c r="E44" s="108" t="s">
        <v>330</v>
      </c>
      <c r="F44" s="85">
        <v>852</v>
      </c>
      <c r="G44" s="92">
        <v>13.3</v>
      </c>
      <c r="H44" s="92">
        <v>13.3</v>
      </c>
      <c r="I44" s="86">
        <f t="shared" si="2"/>
        <v>100</v>
      </c>
    </row>
    <row r="45" spans="1:9" ht="12.75">
      <c r="A45" s="84" t="s">
        <v>210</v>
      </c>
      <c r="B45" s="85">
        <v>650</v>
      </c>
      <c r="C45" s="108" t="s">
        <v>18</v>
      </c>
      <c r="D45" s="85">
        <v>13</v>
      </c>
      <c r="E45" s="108" t="s">
        <v>330</v>
      </c>
      <c r="F45" s="85">
        <v>853</v>
      </c>
      <c r="G45" s="92">
        <v>52.8</v>
      </c>
      <c r="H45" s="92">
        <v>52.8</v>
      </c>
      <c r="I45" s="86">
        <f t="shared" si="2"/>
        <v>100</v>
      </c>
    </row>
    <row r="46" spans="1:9" ht="12.75">
      <c r="A46" s="100" t="s">
        <v>53</v>
      </c>
      <c r="B46" s="101">
        <v>650</v>
      </c>
      <c r="C46" s="107" t="s">
        <v>20</v>
      </c>
      <c r="D46" s="107"/>
      <c r="E46" s="101"/>
      <c r="F46" s="101"/>
      <c r="G46" s="102">
        <f aca="true" t="shared" si="3" ref="G46:H48">G47</f>
        <v>378.2</v>
      </c>
      <c r="H46" s="102">
        <f t="shared" si="3"/>
        <v>378.2</v>
      </c>
      <c r="I46" s="103">
        <f t="shared" si="2"/>
        <v>100</v>
      </c>
    </row>
    <row r="47" spans="1:9" ht="12.75">
      <c r="A47" s="94" t="s">
        <v>1</v>
      </c>
      <c r="B47" s="95">
        <v>650</v>
      </c>
      <c r="C47" s="109" t="s">
        <v>20</v>
      </c>
      <c r="D47" s="109" t="s">
        <v>19</v>
      </c>
      <c r="E47" s="95"/>
      <c r="F47" s="95"/>
      <c r="G47" s="96">
        <f t="shared" si="3"/>
        <v>378.2</v>
      </c>
      <c r="H47" s="96">
        <f t="shared" si="3"/>
        <v>378.2</v>
      </c>
      <c r="I47" s="97">
        <f t="shared" si="2"/>
        <v>100</v>
      </c>
    </row>
    <row r="48" spans="1:9" ht="12.75">
      <c r="A48" s="84" t="s">
        <v>217</v>
      </c>
      <c r="B48" s="85">
        <v>650</v>
      </c>
      <c r="C48" s="108" t="s">
        <v>20</v>
      </c>
      <c r="D48" s="108" t="s">
        <v>19</v>
      </c>
      <c r="E48" s="108" t="s">
        <v>284</v>
      </c>
      <c r="F48" s="85"/>
      <c r="G48" s="92">
        <f t="shared" si="3"/>
        <v>378.2</v>
      </c>
      <c r="H48" s="92">
        <f t="shared" si="3"/>
        <v>378.2</v>
      </c>
      <c r="I48" s="86">
        <f t="shared" si="2"/>
        <v>100</v>
      </c>
    </row>
    <row r="49" spans="1:9" ht="33.75">
      <c r="A49" s="84" t="s">
        <v>223</v>
      </c>
      <c r="B49" s="85">
        <v>650</v>
      </c>
      <c r="C49" s="108" t="s">
        <v>20</v>
      </c>
      <c r="D49" s="108" t="s">
        <v>19</v>
      </c>
      <c r="E49" s="108" t="s">
        <v>285</v>
      </c>
      <c r="F49" s="85"/>
      <c r="G49" s="92">
        <f>G50+G54</f>
        <v>378.2</v>
      </c>
      <c r="H49" s="92">
        <f>H50+H54</f>
        <v>378.2</v>
      </c>
      <c r="I49" s="86">
        <f t="shared" si="2"/>
        <v>100</v>
      </c>
    </row>
    <row r="50" spans="1:9" ht="56.25">
      <c r="A50" s="84" t="s">
        <v>197</v>
      </c>
      <c r="B50" s="85">
        <v>650</v>
      </c>
      <c r="C50" s="108" t="s">
        <v>20</v>
      </c>
      <c r="D50" s="108" t="s">
        <v>19</v>
      </c>
      <c r="E50" s="108" t="s">
        <v>331</v>
      </c>
      <c r="F50" s="85">
        <v>100</v>
      </c>
      <c r="G50" s="92">
        <f>G51</f>
        <v>377.3</v>
      </c>
      <c r="H50" s="92">
        <f>H51</f>
        <v>377.3</v>
      </c>
      <c r="I50" s="86">
        <f t="shared" si="2"/>
        <v>100</v>
      </c>
    </row>
    <row r="51" spans="1:9" ht="22.5">
      <c r="A51" s="84" t="s">
        <v>219</v>
      </c>
      <c r="B51" s="85">
        <v>650</v>
      </c>
      <c r="C51" s="108" t="s">
        <v>20</v>
      </c>
      <c r="D51" s="108" t="s">
        <v>19</v>
      </c>
      <c r="E51" s="108" t="s">
        <v>331</v>
      </c>
      <c r="F51" s="85">
        <v>120</v>
      </c>
      <c r="G51" s="92">
        <f>G52+G53</f>
        <v>377.3</v>
      </c>
      <c r="H51" s="92">
        <f>H52+H53</f>
        <v>377.3</v>
      </c>
      <c r="I51" s="86">
        <f t="shared" si="2"/>
        <v>100</v>
      </c>
    </row>
    <row r="52" spans="1:11" s="105" customFormat="1" ht="22.5">
      <c r="A52" s="84" t="s">
        <v>214</v>
      </c>
      <c r="B52" s="85">
        <v>650</v>
      </c>
      <c r="C52" s="108" t="s">
        <v>20</v>
      </c>
      <c r="D52" s="108" t="s">
        <v>19</v>
      </c>
      <c r="E52" s="108" t="s">
        <v>331</v>
      </c>
      <c r="F52" s="85">
        <v>121</v>
      </c>
      <c r="G52" s="92">
        <v>256.6</v>
      </c>
      <c r="H52" s="92">
        <v>256.6</v>
      </c>
      <c r="I52" s="86">
        <f t="shared" si="2"/>
        <v>100</v>
      </c>
      <c r="J52" s="104"/>
      <c r="K52" s="104"/>
    </row>
    <row r="53" spans="1:9" ht="45">
      <c r="A53" s="84" t="s">
        <v>207</v>
      </c>
      <c r="B53" s="85">
        <v>650</v>
      </c>
      <c r="C53" s="108" t="s">
        <v>20</v>
      </c>
      <c r="D53" s="108" t="s">
        <v>19</v>
      </c>
      <c r="E53" s="108" t="s">
        <v>331</v>
      </c>
      <c r="F53" s="85">
        <v>129</v>
      </c>
      <c r="G53" s="92">
        <v>120.7</v>
      </c>
      <c r="H53" s="92">
        <v>120.7</v>
      </c>
      <c r="I53" s="86">
        <f t="shared" si="2"/>
        <v>100</v>
      </c>
    </row>
    <row r="54" spans="1:9" ht="22.5">
      <c r="A54" s="84" t="s">
        <v>212</v>
      </c>
      <c r="B54" s="85">
        <v>650</v>
      </c>
      <c r="C54" s="108" t="s">
        <v>20</v>
      </c>
      <c r="D54" s="108" t="s">
        <v>19</v>
      </c>
      <c r="E54" s="108" t="s">
        <v>331</v>
      </c>
      <c r="F54" s="85">
        <v>200</v>
      </c>
      <c r="G54" s="92">
        <f>G55</f>
        <v>0.9</v>
      </c>
      <c r="H54" s="92">
        <f>H55</f>
        <v>0.9</v>
      </c>
      <c r="I54" s="86">
        <f t="shared" si="2"/>
        <v>100</v>
      </c>
    </row>
    <row r="55" spans="1:9" ht="33.75">
      <c r="A55" s="84" t="s">
        <v>112</v>
      </c>
      <c r="B55" s="85">
        <v>650</v>
      </c>
      <c r="C55" s="108" t="s">
        <v>20</v>
      </c>
      <c r="D55" s="108" t="s">
        <v>19</v>
      </c>
      <c r="E55" s="108" t="s">
        <v>331</v>
      </c>
      <c r="F55" s="85">
        <v>240</v>
      </c>
      <c r="G55" s="92">
        <f>G56</f>
        <v>0.9</v>
      </c>
      <c r="H55" s="92">
        <f>H56</f>
        <v>0.9</v>
      </c>
      <c r="I55" s="86">
        <f t="shared" si="2"/>
        <v>100</v>
      </c>
    </row>
    <row r="56" spans="1:9" ht="33.75">
      <c r="A56" s="84" t="s">
        <v>213</v>
      </c>
      <c r="B56" s="85">
        <v>650</v>
      </c>
      <c r="C56" s="108" t="s">
        <v>20</v>
      </c>
      <c r="D56" s="108" t="s">
        <v>19</v>
      </c>
      <c r="E56" s="108" t="s">
        <v>331</v>
      </c>
      <c r="F56" s="85">
        <v>244</v>
      </c>
      <c r="G56" s="92">
        <v>0.9</v>
      </c>
      <c r="H56" s="92">
        <v>0.9</v>
      </c>
      <c r="I56" s="86">
        <f t="shared" si="2"/>
        <v>100</v>
      </c>
    </row>
    <row r="57" spans="1:9" ht="21">
      <c r="A57" s="100" t="s">
        <v>224</v>
      </c>
      <c r="B57" s="101">
        <v>650</v>
      </c>
      <c r="C57" s="107" t="s">
        <v>19</v>
      </c>
      <c r="D57" s="107"/>
      <c r="E57" s="101"/>
      <c r="F57" s="101"/>
      <c r="G57" s="102">
        <f>G58+G70</f>
        <v>82.94</v>
      </c>
      <c r="H57" s="102">
        <f>H58+H70</f>
        <v>82.94</v>
      </c>
      <c r="I57" s="103">
        <f t="shared" si="2"/>
        <v>100</v>
      </c>
    </row>
    <row r="58" spans="1:9" ht="12.75">
      <c r="A58" s="94" t="s">
        <v>86</v>
      </c>
      <c r="B58" s="95">
        <v>650</v>
      </c>
      <c r="C58" s="109" t="s">
        <v>19</v>
      </c>
      <c r="D58" s="109" t="s">
        <v>21</v>
      </c>
      <c r="E58" s="95"/>
      <c r="F58" s="95"/>
      <c r="G58" s="96">
        <f>G59</f>
        <v>54.300000000000004</v>
      </c>
      <c r="H58" s="96">
        <f>H59</f>
        <v>54.300000000000004</v>
      </c>
      <c r="I58" s="97">
        <f t="shared" si="2"/>
        <v>100</v>
      </c>
    </row>
    <row r="59" spans="1:9" ht="12.75">
      <c r="A59" s="84" t="s">
        <v>217</v>
      </c>
      <c r="B59" s="85">
        <v>650</v>
      </c>
      <c r="C59" s="108" t="s">
        <v>19</v>
      </c>
      <c r="D59" s="108" t="s">
        <v>21</v>
      </c>
      <c r="E59" s="108" t="s">
        <v>284</v>
      </c>
      <c r="F59" s="85"/>
      <c r="G59" s="92">
        <f>G60+G65</f>
        <v>54.300000000000004</v>
      </c>
      <c r="H59" s="92">
        <f>H60+H65</f>
        <v>54.300000000000004</v>
      </c>
      <c r="I59" s="86">
        <f t="shared" si="2"/>
        <v>100</v>
      </c>
    </row>
    <row r="60" spans="1:9" ht="90">
      <c r="A60" s="84" t="s">
        <v>225</v>
      </c>
      <c r="B60" s="85">
        <v>650</v>
      </c>
      <c r="C60" s="108" t="s">
        <v>19</v>
      </c>
      <c r="D60" s="108" t="s">
        <v>21</v>
      </c>
      <c r="E60" s="108" t="s">
        <v>285</v>
      </c>
      <c r="F60" s="85"/>
      <c r="G60" s="92">
        <f>G61</f>
        <v>36.2</v>
      </c>
      <c r="H60" s="92">
        <f>H61</f>
        <v>36.2</v>
      </c>
      <c r="I60" s="86">
        <f t="shared" si="2"/>
        <v>100</v>
      </c>
    </row>
    <row r="61" spans="1:9" ht="56.25">
      <c r="A61" s="84" t="s">
        <v>197</v>
      </c>
      <c r="B61" s="85">
        <v>650</v>
      </c>
      <c r="C61" s="108" t="s">
        <v>19</v>
      </c>
      <c r="D61" s="108" t="s">
        <v>21</v>
      </c>
      <c r="E61" s="108" t="s">
        <v>332</v>
      </c>
      <c r="F61" s="85">
        <v>100</v>
      </c>
      <c r="G61" s="92">
        <f>G62</f>
        <v>36.2</v>
      </c>
      <c r="H61" s="92">
        <f>H62</f>
        <v>36.2</v>
      </c>
      <c r="I61" s="86">
        <f t="shared" si="2"/>
        <v>100</v>
      </c>
    </row>
    <row r="62" spans="1:9" ht="22.5">
      <c r="A62" s="84" t="s">
        <v>219</v>
      </c>
      <c r="B62" s="85">
        <v>650</v>
      </c>
      <c r="C62" s="108" t="s">
        <v>19</v>
      </c>
      <c r="D62" s="108" t="s">
        <v>21</v>
      </c>
      <c r="E62" s="108" t="s">
        <v>332</v>
      </c>
      <c r="F62" s="85">
        <v>120</v>
      </c>
      <c r="G62" s="92">
        <f>G63+G64</f>
        <v>36.2</v>
      </c>
      <c r="H62" s="92">
        <f>H63+H64</f>
        <v>36.2</v>
      </c>
      <c r="I62" s="86">
        <f t="shared" si="2"/>
        <v>100</v>
      </c>
    </row>
    <row r="63" spans="1:11" s="105" customFormat="1" ht="22.5">
      <c r="A63" s="84" t="s">
        <v>214</v>
      </c>
      <c r="B63" s="85">
        <v>650</v>
      </c>
      <c r="C63" s="108" t="s">
        <v>19</v>
      </c>
      <c r="D63" s="108" t="s">
        <v>21</v>
      </c>
      <c r="E63" s="108" t="s">
        <v>332</v>
      </c>
      <c r="F63" s="85">
        <v>121</v>
      </c>
      <c r="G63" s="92">
        <v>28</v>
      </c>
      <c r="H63" s="92">
        <v>28</v>
      </c>
      <c r="I63" s="86">
        <f t="shared" si="2"/>
        <v>100</v>
      </c>
      <c r="J63" s="104"/>
      <c r="K63" s="104"/>
    </row>
    <row r="64" spans="1:11" s="99" customFormat="1" ht="45">
      <c r="A64" s="84" t="s">
        <v>207</v>
      </c>
      <c r="B64" s="85">
        <v>650</v>
      </c>
      <c r="C64" s="108" t="s">
        <v>19</v>
      </c>
      <c r="D64" s="108" t="s">
        <v>21</v>
      </c>
      <c r="E64" s="108" t="s">
        <v>332</v>
      </c>
      <c r="F64" s="85">
        <v>129</v>
      </c>
      <c r="G64" s="92">
        <v>8.2</v>
      </c>
      <c r="H64" s="92">
        <v>8.2</v>
      </c>
      <c r="I64" s="86">
        <f t="shared" si="2"/>
        <v>100</v>
      </c>
      <c r="J64" s="98"/>
      <c r="K64" s="98"/>
    </row>
    <row r="65" spans="1:9" ht="90">
      <c r="A65" s="84" t="s">
        <v>226</v>
      </c>
      <c r="B65" s="85">
        <v>650</v>
      </c>
      <c r="C65" s="108" t="s">
        <v>19</v>
      </c>
      <c r="D65" s="108" t="s">
        <v>21</v>
      </c>
      <c r="E65" s="108" t="s">
        <v>333</v>
      </c>
      <c r="F65" s="85"/>
      <c r="G65" s="92">
        <f>G66</f>
        <v>18.1</v>
      </c>
      <c r="H65" s="92">
        <f>H66</f>
        <v>18.1</v>
      </c>
      <c r="I65" s="86">
        <f t="shared" si="2"/>
        <v>100</v>
      </c>
    </row>
    <row r="66" spans="1:9" ht="56.25">
      <c r="A66" s="84" t="s">
        <v>197</v>
      </c>
      <c r="B66" s="85">
        <v>650</v>
      </c>
      <c r="C66" s="108" t="s">
        <v>19</v>
      </c>
      <c r="D66" s="108" t="s">
        <v>21</v>
      </c>
      <c r="E66" s="108" t="s">
        <v>333</v>
      </c>
      <c r="F66" s="85">
        <v>100</v>
      </c>
      <c r="G66" s="92">
        <f>G67</f>
        <v>18.1</v>
      </c>
      <c r="H66" s="92">
        <f>H67</f>
        <v>18.1</v>
      </c>
      <c r="I66" s="86">
        <f t="shared" si="2"/>
        <v>100</v>
      </c>
    </row>
    <row r="67" spans="1:9" ht="22.5">
      <c r="A67" s="84" t="s">
        <v>219</v>
      </c>
      <c r="B67" s="85">
        <v>650</v>
      </c>
      <c r="C67" s="108" t="s">
        <v>19</v>
      </c>
      <c r="D67" s="108" t="s">
        <v>21</v>
      </c>
      <c r="E67" s="108" t="s">
        <v>333</v>
      </c>
      <c r="F67" s="85">
        <v>120</v>
      </c>
      <c r="G67" s="92">
        <f>G68+G69</f>
        <v>18.1</v>
      </c>
      <c r="H67" s="92">
        <f>H68+H69</f>
        <v>18.1</v>
      </c>
      <c r="I67" s="86">
        <f t="shared" si="2"/>
        <v>100</v>
      </c>
    </row>
    <row r="68" spans="1:9" ht="22.5">
      <c r="A68" s="84" t="s">
        <v>214</v>
      </c>
      <c r="B68" s="85">
        <v>650</v>
      </c>
      <c r="C68" s="108" t="s">
        <v>19</v>
      </c>
      <c r="D68" s="108" t="s">
        <v>21</v>
      </c>
      <c r="E68" s="108" t="s">
        <v>333</v>
      </c>
      <c r="F68" s="85">
        <v>121</v>
      </c>
      <c r="G68" s="92">
        <v>13.9</v>
      </c>
      <c r="H68" s="92">
        <v>13.9</v>
      </c>
      <c r="I68" s="86">
        <f t="shared" si="2"/>
        <v>100</v>
      </c>
    </row>
    <row r="69" spans="1:9" ht="45">
      <c r="A69" s="84" t="s">
        <v>207</v>
      </c>
      <c r="B69" s="85">
        <v>650</v>
      </c>
      <c r="C69" s="108" t="s">
        <v>19</v>
      </c>
      <c r="D69" s="108" t="s">
        <v>21</v>
      </c>
      <c r="E69" s="108" t="s">
        <v>333</v>
      </c>
      <c r="F69" s="85">
        <v>129</v>
      </c>
      <c r="G69" s="92">
        <v>4.2</v>
      </c>
      <c r="H69" s="92">
        <v>4.2</v>
      </c>
      <c r="I69" s="86">
        <f t="shared" si="2"/>
        <v>100</v>
      </c>
    </row>
    <row r="70" spans="1:9" ht="33.75">
      <c r="A70" s="94" t="s">
        <v>113</v>
      </c>
      <c r="B70" s="95">
        <v>650</v>
      </c>
      <c r="C70" s="109" t="s">
        <v>19</v>
      </c>
      <c r="D70" s="109" t="s">
        <v>85</v>
      </c>
      <c r="E70" s="95"/>
      <c r="F70" s="95"/>
      <c r="G70" s="96">
        <f>G71+G80</f>
        <v>28.64</v>
      </c>
      <c r="H70" s="96">
        <f>H71+H80</f>
        <v>28.64</v>
      </c>
      <c r="I70" s="97">
        <f aca="true" t="shared" si="4" ref="I70:I111">H70/G70*100</f>
        <v>100</v>
      </c>
    </row>
    <row r="71" spans="1:9" ht="78.75">
      <c r="A71" s="146" t="s">
        <v>335</v>
      </c>
      <c r="B71" s="85">
        <v>650</v>
      </c>
      <c r="C71" s="108" t="s">
        <v>19</v>
      </c>
      <c r="D71" s="108" t="s">
        <v>85</v>
      </c>
      <c r="E71" s="108" t="s">
        <v>334</v>
      </c>
      <c r="F71" s="85"/>
      <c r="G71" s="92">
        <f>G72+G76</f>
        <v>27.64</v>
      </c>
      <c r="H71" s="92">
        <f>H72+H76</f>
        <v>27.64</v>
      </c>
      <c r="I71" s="86">
        <f t="shared" si="4"/>
        <v>100</v>
      </c>
    </row>
    <row r="72" spans="1:9" ht="56.25">
      <c r="A72" s="146" t="s">
        <v>197</v>
      </c>
      <c r="B72" s="85">
        <v>650</v>
      </c>
      <c r="C72" s="108" t="s">
        <v>19</v>
      </c>
      <c r="D72" s="108" t="s">
        <v>85</v>
      </c>
      <c r="E72" s="108" t="s">
        <v>263</v>
      </c>
      <c r="F72" s="85">
        <v>100</v>
      </c>
      <c r="G72" s="92">
        <f>G73</f>
        <v>20.04</v>
      </c>
      <c r="H72" s="92">
        <f>H73</f>
        <v>20.04</v>
      </c>
      <c r="I72" s="86">
        <f t="shared" si="4"/>
        <v>100</v>
      </c>
    </row>
    <row r="73" spans="1:9" ht="22.5">
      <c r="A73" s="146" t="s">
        <v>219</v>
      </c>
      <c r="B73" s="85">
        <v>650</v>
      </c>
      <c r="C73" s="108" t="s">
        <v>19</v>
      </c>
      <c r="D73" s="108" t="s">
        <v>85</v>
      </c>
      <c r="E73" s="108" t="s">
        <v>263</v>
      </c>
      <c r="F73" s="85">
        <v>120</v>
      </c>
      <c r="G73" s="92">
        <f>G74</f>
        <v>20.04</v>
      </c>
      <c r="H73" s="92">
        <f>H74</f>
        <v>20.04</v>
      </c>
      <c r="I73" s="86">
        <f t="shared" si="4"/>
        <v>100</v>
      </c>
    </row>
    <row r="74" spans="1:9" ht="45">
      <c r="A74" s="146" t="s">
        <v>336</v>
      </c>
      <c r="B74" s="85">
        <v>650</v>
      </c>
      <c r="C74" s="108" t="s">
        <v>19</v>
      </c>
      <c r="D74" s="108" t="s">
        <v>85</v>
      </c>
      <c r="E74" s="108" t="s">
        <v>263</v>
      </c>
      <c r="F74" s="85">
        <v>123</v>
      </c>
      <c r="G74" s="92">
        <v>20.04</v>
      </c>
      <c r="H74" s="92">
        <v>20.04</v>
      </c>
      <c r="I74" s="86">
        <f t="shared" si="4"/>
        <v>100</v>
      </c>
    </row>
    <row r="75" spans="1:9" ht="78.75">
      <c r="A75" s="146" t="s">
        <v>337</v>
      </c>
      <c r="B75" s="85">
        <v>650</v>
      </c>
      <c r="C75" s="108" t="s">
        <v>19</v>
      </c>
      <c r="D75" s="108" t="s">
        <v>85</v>
      </c>
      <c r="E75" s="108" t="s">
        <v>264</v>
      </c>
      <c r="F75" s="85"/>
      <c r="G75" s="92">
        <f aca="true" t="shared" si="5" ref="G75:H77">G76</f>
        <v>7.6</v>
      </c>
      <c r="H75" s="92">
        <f t="shared" si="5"/>
        <v>7.6</v>
      </c>
      <c r="I75" s="86">
        <f t="shared" si="4"/>
        <v>100</v>
      </c>
    </row>
    <row r="76" spans="1:11" s="99" customFormat="1" ht="56.25">
      <c r="A76" s="146" t="s">
        <v>197</v>
      </c>
      <c r="B76" s="85">
        <v>650</v>
      </c>
      <c r="C76" s="108" t="s">
        <v>19</v>
      </c>
      <c r="D76" s="108" t="s">
        <v>85</v>
      </c>
      <c r="E76" s="108" t="s">
        <v>264</v>
      </c>
      <c r="F76" s="85">
        <v>100</v>
      </c>
      <c r="G76" s="92">
        <f t="shared" si="5"/>
        <v>7.6</v>
      </c>
      <c r="H76" s="92">
        <f t="shared" si="5"/>
        <v>7.6</v>
      </c>
      <c r="I76" s="86">
        <f t="shared" si="4"/>
        <v>100</v>
      </c>
      <c r="J76" s="98"/>
      <c r="K76" s="98"/>
    </row>
    <row r="77" spans="1:9" ht="69.75" customHeight="1">
      <c r="A77" s="146" t="s">
        <v>219</v>
      </c>
      <c r="B77" s="85">
        <v>650</v>
      </c>
      <c r="C77" s="108" t="s">
        <v>19</v>
      </c>
      <c r="D77" s="108" t="s">
        <v>85</v>
      </c>
      <c r="E77" s="108" t="s">
        <v>264</v>
      </c>
      <c r="F77" s="85">
        <v>120</v>
      </c>
      <c r="G77" s="92">
        <f t="shared" si="5"/>
        <v>7.6</v>
      </c>
      <c r="H77" s="92">
        <f t="shared" si="5"/>
        <v>7.6</v>
      </c>
      <c r="I77" s="86">
        <f t="shared" si="4"/>
        <v>100</v>
      </c>
    </row>
    <row r="78" spans="1:9" ht="90" customHeight="1">
      <c r="A78" s="146" t="s">
        <v>336</v>
      </c>
      <c r="B78" s="85">
        <v>650</v>
      </c>
      <c r="C78" s="108" t="s">
        <v>19</v>
      </c>
      <c r="D78" s="108" t="s">
        <v>85</v>
      </c>
      <c r="E78" s="108" t="s">
        <v>264</v>
      </c>
      <c r="F78" s="85">
        <v>123</v>
      </c>
      <c r="G78" s="92">
        <v>7.6</v>
      </c>
      <c r="H78" s="92">
        <v>7.6</v>
      </c>
      <c r="I78" s="86">
        <f t="shared" si="4"/>
        <v>100</v>
      </c>
    </row>
    <row r="79" spans="1:9" ht="22.5">
      <c r="A79" s="146" t="s">
        <v>212</v>
      </c>
      <c r="B79" s="85">
        <v>650</v>
      </c>
      <c r="C79" s="108" t="s">
        <v>19</v>
      </c>
      <c r="D79" s="108" t="s">
        <v>85</v>
      </c>
      <c r="E79" s="108" t="s">
        <v>264</v>
      </c>
      <c r="F79" s="85"/>
      <c r="G79" s="92">
        <f>G80</f>
        <v>1</v>
      </c>
      <c r="H79" s="92">
        <f>H80</f>
        <v>1</v>
      </c>
      <c r="I79" s="86">
        <f t="shared" si="4"/>
        <v>100</v>
      </c>
    </row>
    <row r="80" spans="1:9" ht="33.75">
      <c r="A80" s="146" t="s">
        <v>112</v>
      </c>
      <c r="B80" s="85">
        <v>650</v>
      </c>
      <c r="C80" s="108" t="s">
        <v>19</v>
      </c>
      <c r="D80" s="108" t="s">
        <v>85</v>
      </c>
      <c r="E80" s="108" t="s">
        <v>264</v>
      </c>
      <c r="F80" s="85">
        <v>240</v>
      </c>
      <c r="G80" s="92">
        <f>G81</f>
        <v>1</v>
      </c>
      <c r="H80" s="92">
        <f>H81</f>
        <v>1</v>
      </c>
      <c r="I80" s="86">
        <f t="shared" si="4"/>
        <v>100</v>
      </c>
    </row>
    <row r="81" spans="1:9" ht="33.75">
      <c r="A81" s="146" t="s">
        <v>213</v>
      </c>
      <c r="B81" s="85">
        <v>650</v>
      </c>
      <c r="C81" s="108" t="s">
        <v>19</v>
      </c>
      <c r="D81" s="108" t="s">
        <v>85</v>
      </c>
      <c r="E81" s="108" t="s">
        <v>264</v>
      </c>
      <c r="F81" s="85">
        <v>244</v>
      </c>
      <c r="G81" s="92">
        <v>1</v>
      </c>
      <c r="H81" s="92">
        <v>1</v>
      </c>
      <c r="I81" s="86">
        <f t="shared" si="4"/>
        <v>100</v>
      </c>
    </row>
    <row r="82" spans="1:9" ht="12.75">
      <c r="A82" s="100" t="s">
        <v>227</v>
      </c>
      <c r="B82" s="101">
        <v>650</v>
      </c>
      <c r="C82" s="107" t="s">
        <v>21</v>
      </c>
      <c r="D82" s="107"/>
      <c r="E82" s="107"/>
      <c r="F82" s="101"/>
      <c r="G82" s="102">
        <f>G83+G94+G106</f>
        <v>4794.5</v>
      </c>
      <c r="H82" s="102">
        <f>H83+H94+H106</f>
        <v>4794.5</v>
      </c>
      <c r="I82" s="103">
        <f t="shared" si="4"/>
        <v>100</v>
      </c>
    </row>
    <row r="83" spans="1:9" ht="12.75">
      <c r="A83" s="94" t="s">
        <v>49</v>
      </c>
      <c r="B83" s="95">
        <v>650</v>
      </c>
      <c r="C83" s="109" t="s">
        <v>21</v>
      </c>
      <c r="D83" s="109" t="s">
        <v>18</v>
      </c>
      <c r="E83" s="109"/>
      <c r="F83" s="95"/>
      <c r="G83" s="96">
        <f>G84</f>
        <v>751.2</v>
      </c>
      <c r="H83" s="96">
        <f>H84</f>
        <v>751.2</v>
      </c>
      <c r="I83" s="97">
        <f t="shared" si="4"/>
        <v>100</v>
      </c>
    </row>
    <row r="84" spans="1:9" ht="12.75">
      <c r="A84" s="84" t="s">
        <v>217</v>
      </c>
      <c r="B84" s="85">
        <v>650</v>
      </c>
      <c r="C84" s="108" t="s">
        <v>21</v>
      </c>
      <c r="D84" s="108" t="s">
        <v>18</v>
      </c>
      <c r="E84" s="108" t="s">
        <v>284</v>
      </c>
      <c r="F84" s="85"/>
      <c r="G84" s="92">
        <f>G85</f>
        <v>751.2</v>
      </c>
      <c r="H84" s="92">
        <f>H85</f>
        <v>751.2</v>
      </c>
      <c r="I84" s="86">
        <f t="shared" si="4"/>
        <v>100</v>
      </c>
    </row>
    <row r="85" spans="1:9" ht="56.25">
      <c r="A85" s="146" t="s">
        <v>338</v>
      </c>
      <c r="B85" s="85">
        <v>650</v>
      </c>
      <c r="C85" s="108" t="s">
        <v>21</v>
      </c>
      <c r="D85" s="108" t="s">
        <v>18</v>
      </c>
      <c r="E85" s="108" t="s">
        <v>285</v>
      </c>
      <c r="F85" s="85"/>
      <c r="G85" s="92">
        <f>G86+G90</f>
        <v>751.2</v>
      </c>
      <c r="H85" s="92">
        <f>H86+H90</f>
        <v>751.2</v>
      </c>
      <c r="I85" s="86">
        <f t="shared" si="4"/>
        <v>100</v>
      </c>
    </row>
    <row r="86" spans="1:9" ht="22.5">
      <c r="A86" s="146" t="s">
        <v>339</v>
      </c>
      <c r="B86" s="85">
        <v>650</v>
      </c>
      <c r="C86" s="108" t="s">
        <v>21</v>
      </c>
      <c r="D86" s="108" t="s">
        <v>18</v>
      </c>
      <c r="E86" s="108" t="s">
        <v>340</v>
      </c>
      <c r="F86" s="85"/>
      <c r="G86" s="92">
        <f aca="true" t="shared" si="6" ref="G86:H88">G87</f>
        <v>460</v>
      </c>
      <c r="H86" s="92">
        <f t="shared" si="6"/>
        <v>460</v>
      </c>
      <c r="I86" s="86">
        <f t="shared" si="4"/>
        <v>100</v>
      </c>
    </row>
    <row r="87" spans="1:9" ht="22.5">
      <c r="A87" s="146" t="s">
        <v>212</v>
      </c>
      <c r="B87" s="85">
        <v>650</v>
      </c>
      <c r="C87" s="108" t="s">
        <v>21</v>
      </c>
      <c r="D87" s="108" t="s">
        <v>18</v>
      </c>
      <c r="E87" s="108" t="s">
        <v>340</v>
      </c>
      <c r="F87" s="85">
        <v>200</v>
      </c>
      <c r="G87" s="92">
        <f t="shared" si="6"/>
        <v>460</v>
      </c>
      <c r="H87" s="92">
        <f t="shared" si="6"/>
        <v>460</v>
      </c>
      <c r="I87" s="86">
        <f t="shared" si="4"/>
        <v>100</v>
      </c>
    </row>
    <row r="88" spans="1:11" s="105" customFormat="1" ht="33.75">
      <c r="A88" s="146" t="s">
        <v>112</v>
      </c>
      <c r="B88" s="85">
        <v>650</v>
      </c>
      <c r="C88" s="108" t="s">
        <v>21</v>
      </c>
      <c r="D88" s="108" t="s">
        <v>18</v>
      </c>
      <c r="E88" s="108" t="s">
        <v>340</v>
      </c>
      <c r="F88" s="85">
        <v>240</v>
      </c>
      <c r="G88" s="92">
        <f t="shared" si="6"/>
        <v>460</v>
      </c>
      <c r="H88" s="92">
        <f t="shared" si="6"/>
        <v>460</v>
      </c>
      <c r="I88" s="86">
        <f t="shared" si="4"/>
        <v>100</v>
      </c>
      <c r="J88" s="104"/>
      <c r="K88" s="104"/>
    </row>
    <row r="89" spans="1:11" s="99" customFormat="1" ht="33.75">
      <c r="A89" s="146" t="s">
        <v>213</v>
      </c>
      <c r="B89" s="85">
        <v>650</v>
      </c>
      <c r="C89" s="108" t="s">
        <v>21</v>
      </c>
      <c r="D89" s="108" t="s">
        <v>18</v>
      </c>
      <c r="E89" s="108" t="s">
        <v>340</v>
      </c>
      <c r="F89" s="85">
        <v>244</v>
      </c>
      <c r="G89" s="92">
        <v>460</v>
      </c>
      <c r="H89" s="92">
        <v>460</v>
      </c>
      <c r="I89" s="86">
        <f>H89/G89*100</f>
        <v>100</v>
      </c>
      <c r="J89" s="98"/>
      <c r="K89" s="98"/>
    </row>
    <row r="90" spans="1:11" s="99" customFormat="1" ht="22.5">
      <c r="A90" s="84" t="s">
        <v>341</v>
      </c>
      <c r="B90" s="85">
        <v>650</v>
      </c>
      <c r="C90" s="108" t="s">
        <v>21</v>
      </c>
      <c r="D90" s="108" t="s">
        <v>18</v>
      </c>
      <c r="E90" s="108" t="s">
        <v>342</v>
      </c>
      <c r="F90" s="95"/>
      <c r="G90" s="92">
        <f>G92</f>
        <v>291.2</v>
      </c>
      <c r="H90" s="92">
        <f>H92</f>
        <v>291.2</v>
      </c>
      <c r="I90" s="86">
        <f>H90/G90*100</f>
        <v>100</v>
      </c>
      <c r="J90" s="98"/>
      <c r="K90" s="98"/>
    </row>
    <row r="91" spans="1:9" ht="22.5">
      <c r="A91" s="84" t="s">
        <v>212</v>
      </c>
      <c r="B91" s="85">
        <v>650</v>
      </c>
      <c r="C91" s="108" t="s">
        <v>21</v>
      </c>
      <c r="D91" s="108" t="s">
        <v>18</v>
      </c>
      <c r="E91" s="108" t="s">
        <v>342</v>
      </c>
      <c r="F91" s="85">
        <v>200</v>
      </c>
      <c r="G91" s="92">
        <f>G92</f>
        <v>291.2</v>
      </c>
      <c r="H91" s="92">
        <f>H92</f>
        <v>291.2</v>
      </c>
      <c r="I91" s="86">
        <f>H91/G91*100</f>
        <v>100</v>
      </c>
    </row>
    <row r="92" spans="1:9" ht="33.75">
      <c r="A92" s="84" t="s">
        <v>112</v>
      </c>
      <c r="B92" s="85">
        <v>650</v>
      </c>
      <c r="C92" s="108" t="s">
        <v>21</v>
      </c>
      <c r="D92" s="108" t="s">
        <v>18</v>
      </c>
      <c r="E92" s="108" t="s">
        <v>342</v>
      </c>
      <c r="F92" s="85">
        <v>240</v>
      </c>
      <c r="G92" s="92">
        <f>G93</f>
        <v>291.2</v>
      </c>
      <c r="H92" s="92">
        <f>H93</f>
        <v>291.2</v>
      </c>
      <c r="I92" s="86">
        <f>H92/G92*100</f>
        <v>100</v>
      </c>
    </row>
    <row r="93" spans="1:11" s="99" customFormat="1" ht="33.75">
      <c r="A93" s="84" t="s">
        <v>213</v>
      </c>
      <c r="B93" s="85">
        <v>650</v>
      </c>
      <c r="C93" s="108" t="s">
        <v>21</v>
      </c>
      <c r="D93" s="108" t="s">
        <v>18</v>
      </c>
      <c r="E93" s="108" t="s">
        <v>342</v>
      </c>
      <c r="F93" s="85">
        <v>244</v>
      </c>
      <c r="G93" s="92">
        <v>291.2</v>
      </c>
      <c r="H93" s="92">
        <v>291.2</v>
      </c>
      <c r="I93" s="86">
        <f t="shared" si="4"/>
        <v>100</v>
      </c>
      <c r="J93" s="98"/>
      <c r="K93" s="98"/>
    </row>
    <row r="94" spans="1:11" s="99" customFormat="1" ht="12.75">
      <c r="A94" s="94" t="s">
        <v>88</v>
      </c>
      <c r="B94" s="95">
        <v>650</v>
      </c>
      <c r="C94" s="109" t="s">
        <v>21</v>
      </c>
      <c r="D94" s="109" t="s">
        <v>27</v>
      </c>
      <c r="E94" s="109"/>
      <c r="F94" s="95"/>
      <c r="G94" s="96">
        <f>G96+G95</f>
        <v>3763</v>
      </c>
      <c r="H94" s="96">
        <f>H96+H95</f>
        <v>3763</v>
      </c>
      <c r="I94" s="97">
        <f>H94/G94*100</f>
        <v>100</v>
      </c>
      <c r="J94" s="98"/>
      <c r="K94" s="98"/>
    </row>
    <row r="95" spans="1:9" ht="45">
      <c r="A95" s="84" t="s">
        <v>343</v>
      </c>
      <c r="B95" s="85">
        <v>650</v>
      </c>
      <c r="C95" s="108" t="s">
        <v>21</v>
      </c>
      <c r="D95" s="108" t="s">
        <v>27</v>
      </c>
      <c r="E95" s="108" t="s">
        <v>266</v>
      </c>
      <c r="F95" s="85"/>
      <c r="G95" s="92">
        <f>G102</f>
        <v>1113.8</v>
      </c>
      <c r="H95" s="92">
        <f>H102</f>
        <v>1113.8</v>
      </c>
      <c r="I95" s="86">
        <f t="shared" si="4"/>
        <v>100</v>
      </c>
    </row>
    <row r="96" spans="1:9" ht="45">
      <c r="A96" s="84" t="s">
        <v>344</v>
      </c>
      <c r="B96" s="85">
        <v>650</v>
      </c>
      <c r="C96" s="108" t="s">
        <v>21</v>
      </c>
      <c r="D96" s="108" t="s">
        <v>27</v>
      </c>
      <c r="E96" s="108" t="s">
        <v>266</v>
      </c>
      <c r="F96" s="85"/>
      <c r="G96" s="92">
        <f aca="true" t="shared" si="7" ref="G96:H100">G97</f>
        <v>2649.2</v>
      </c>
      <c r="H96" s="92">
        <f t="shared" si="7"/>
        <v>2649.2</v>
      </c>
      <c r="I96" s="86">
        <f t="shared" si="4"/>
        <v>100</v>
      </c>
    </row>
    <row r="97" spans="1:9" ht="22.5">
      <c r="A97" s="84" t="s">
        <v>228</v>
      </c>
      <c r="B97" s="85">
        <v>650</v>
      </c>
      <c r="C97" s="108" t="s">
        <v>21</v>
      </c>
      <c r="D97" s="108" t="s">
        <v>27</v>
      </c>
      <c r="E97" s="108" t="s">
        <v>267</v>
      </c>
      <c r="F97" s="85"/>
      <c r="G97" s="92">
        <f t="shared" si="7"/>
        <v>2649.2</v>
      </c>
      <c r="H97" s="92">
        <f t="shared" si="7"/>
        <v>2649.2</v>
      </c>
      <c r="I97" s="86">
        <f t="shared" si="4"/>
        <v>100</v>
      </c>
    </row>
    <row r="98" spans="1:9" ht="12.75">
      <c r="A98" s="84" t="s">
        <v>229</v>
      </c>
      <c r="B98" s="85">
        <v>650</v>
      </c>
      <c r="C98" s="108" t="s">
        <v>21</v>
      </c>
      <c r="D98" s="108" t="s">
        <v>27</v>
      </c>
      <c r="E98" s="108" t="s">
        <v>268</v>
      </c>
      <c r="F98" s="85"/>
      <c r="G98" s="92">
        <f t="shared" si="7"/>
        <v>2649.2</v>
      </c>
      <c r="H98" s="92">
        <f t="shared" si="7"/>
        <v>2649.2</v>
      </c>
      <c r="I98" s="86">
        <f t="shared" si="4"/>
        <v>100</v>
      </c>
    </row>
    <row r="99" spans="1:9" ht="22.5">
      <c r="A99" s="84" t="s">
        <v>212</v>
      </c>
      <c r="B99" s="85">
        <v>650</v>
      </c>
      <c r="C99" s="108" t="s">
        <v>21</v>
      </c>
      <c r="D99" s="108" t="s">
        <v>27</v>
      </c>
      <c r="E99" s="108" t="s">
        <v>268</v>
      </c>
      <c r="F99" s="85">
        <v>200</v>
      </c>
      <c r="G99" s="92">
        <f t="shared" si="7"/>
        <v>2649.2</v>
      </c>
      <c r="H99" s="92">
        <f t="shared" si="7"/>
        <v>2649.2</v>
      </c>
      <c r="I99" s="86">
        <f t="shared" si="4"/>
        <v>100</v>
      </c>
    </row>
    <row r="100" spans="1:11" s="99" customFormat="1" ht="33.75">
      <c r="A100" s="84" t="s">
        <v>112</v>
      </c>
      <c r="B100" s="85">
        <v>650</v>
      </c>
      <c r="C100" s="108" t="s">
        <v>21</v>
      </c>
      <c r="D100" s="108" t="s">
        <v>27</v>
      </c>
      <c r="E100" s="108" t="s">
        <v>268</v>
      </c>
      <c r="F100" s="85">
        <v>240</v>
      </c>
      <c r="G100" s="92">
        <f t="shared" si="7"/>
        <v>2649.2</v>
      </c>
      <c r="H100" s="92">
        <f t="shared" si="7"/>
        <v>2649.2</v>
      </c>
      <c r="I100" s="86">
        <f t="shared" si="4"/>
        <v>100</v>
      </c>
      <c r="J100" s="98"/>
      <c r="K100" s="98"/>
    </row>
    <row r="101" spans="1:9" ht="33.75">
      <c r="A101" s="84" t="s">
        <v>213</v>
      </c>
      <c r="B101" s="85">
        <v>650</v>
      </c>
      <c r="C101" s="108" t="s">
        <v>21</v>
      </c>
      <c r="D101" s="108" t="s">
        <v>27</v>
      </c>
      <c r="E101" s="108" t="s">
        <v>268</v>
      </c>
      <c r="F101" s="85">
        <v>244</v>
      </c>
      <c r="G101" s="92">
        <v>2649.2</v>
      </c>
      <c r="H101" s="92">
        <v>2649.2</v>
      </c>
      <c r="I101" s="86">
        <f t="shared" si="4"/>
        <v>100</v>
      </c>
    </row>
    <row r="102" spans="1:9" ht="22.5">
      <c r="A102" s="84" t="s">
        <v>230</v>
      </c>
      <c r="B102" s="85">
        <v>650</v>
      </c>
      <c r="C102" s="108" t="s">
        <v>21</v>
      </c>
      <c r="D102" s="108" t="s">
        <v>27</v>
      </c>
      <c r="E102" s="108" t="s">
        <v>269</v>
      </c>
      <c r="F102" s="85"/>
      <c r="G102" s="92">
        <f aca="true" t="shared" si="8" ref="G102:H104">G103</f>
        <v>1113.8</v>
      </c>
      <c r="H102" s="92">
        <f t="shared" si="8"/>
        <v>1113.8</v>
      </c>
      <c r="I102" s="86">
        <f t="shared" si="4"/>
        <v>100</v>
      </c>
    </row>
    <row r="103" spans="1:9" ht="22.5">
      <c r="A103" s="84" t="s">
        <v>212</v>
      </c>
      <c r="B103" s="85">
        <v>650</v>
      </c>
      <c r="C103" s="108" t="s">
        <v>21</v>
      </c>
      <c r="D103" s="108" t="s">
        <v>27</v>
      </c>
      <c r="E103" s="108" t="s">
        <v>269</v>
      </c>
      <c r="F103" s="85">
        <v>200</v>
      </c>
      <c r="G103" s="92">
        <f t="shared" si="8"/>
        <v>1113.8</v>
      </c>
      <c r="H103" s="92">
        <f t="shared" si="8"/>
        <v>1113.8</v>
      </c>
      <c r="I103" s="86">
        <f t="shared" si="4"/>
        <v>100</v>
      </c>
    </row>
    <row r="104" spans="1:9" ht="33.75">
      <c r="A104" s="84" t="s">
        <v>112</v>
      </c>
      <c r="B104" s="85">
        <v>650</v>
      </c>
      <c r="C104" s="108" t="s">
        <v>21</v>
      </c>
      <c r="D104" s="108" t="s">
        <v>27</v>
      </c>
      <c r="E104" s="108" t="s">
        <v>269</v>
      </c>
      <c r="F104" s="85">
        <v>240</v>
      </c>
      <c r="G104" s="92">
        <f t="shared" si="8"/>
        <v>1113.8</v>
      </c>
      <c r="H104" s="92">
        <f t="shared" si="8"/>
        <v>1113.8</v>
      </c>
      <c r="I104" s="86">
        <f t="shared" si="4"/>
        <v>100</v>
      </c>
    </row>
    <row r="105" spans="1:9" ht="33.75">
      <c r="A105" s="84" t="s">
        <v>213</v>
      </c>
      <c r="B105" s="85">
        <v>650</v>
      </c>
      <c r="C105" s="108" t="s">
        <v>21</v>
      </c>
      <c r="D105" s="108" t="s">
        <v>27</v>
      </c>
      <c r="E105" s="108" t="s">
        <v>269</v>
      </c>
      <c r="F105" s="85">
        <v>244</v>
      </c>
      <c r="G105" s="92">
        <v>1113.8</v>
      </c>
      <c r="H105" s="92">
        <v>1113.8</v>
      </c>
      <c r="I105" s="86">
        <f t="shared" si="4"/>
        <v>100</v>
      </c>
    </row>
    <row r="106" spans="1:9" ht="12.75">
      <c r="A106" s="94" t="s">
        <v>56</v>
      </c>
      <c r="B106" s="95">
        <v>650</v>
      </c>
      <c r="C106" s="109" t="s">
        <v>21</v>
      </c>
      <c r="D106" s="109" t="s">
        <v>24</v>
      </c>
      <c r="E106" s="109"/>
      <c r="F106" s="95"/>
      <c r="G106" s="96">
        <f aca="true" t="shared" si="9" ref="G106:H110">G107</f>
        <v>280.3</v>
      </c>
      <c r="H106" s="96">
        <f t="shared" si="9"/>
        <v>280.3</v>
      </c>
      <c r="I106" s="97">
        <f t="shared" si="4"/>
        <v>100</v>
      </c>
    </row>
    <row r="107" spans="1:9" ht="12.75">
      <c r="A107" s="84" t="s">
        <v>217</v>
      </c>
      <c r="B107" s="85">
        <v>650</v>
      </c>
      <c r="C107" s="108" t="s">
        <v>21</v>
      </c>
      <c r="D107" s="108" t="s">
        <v>24</v>
      </c>
      <c r="E107" s="108" t="s">
        <v>284</v>
      </c>
      <c r="F107" s="85"/>
      <c r="G107" s="92">
        <f t="shared" si="9"/>
        <v>280.3</v>
      </c>
      <c r="H107" s="92">
        <f t="shared" si="9"/>
        <v>280.3</v>
      </c>
      <c r="I107" s="86">
        <f t="shared" si="4"/>
        <v>100</v>
      </c>
    </row>
    <row r="108" spans="1:9" ht="22.5">
      <c r="A108" s="84" t="s">
        <v>111</v>
      </c>
      <c r="B108" s="85">
        <v>650</v>
      </c>
      <c r="C108" s="108" t="s">
        <v>21</v>
      </c>
      <c r="D108" s="108" t="s">
        <v>24</v>
      </c>
      <c r="E108" s="108" t="s">
        <v>345</v>
      </c>
      <c r="F108" s="85"/>
      <c r="G108" s="92">
        <f t="shared" si="9"/>
        <v>280.3</v>
      </c>
      <c r="H108" s="92">
        <f t="shared" si="9"/>
        <v>280.3</v>
      </c>
      <c r="I108" s="86">
        <f t="shared" si="4"/>
        <v>100</v>
      </c>
    </row>
    <row r="109" spans="1:9" ht="22.5">
      <c r="A109" s="84" t="s">
        <v>212</v>
      </c>
      <c r="B109" s="85">
        <v>650</v>
      </c>
      <c r="C109" s="108" t="s">
        <v>21</v>
      </c>
      <c r="D109" s="108" t="s">
        <v>24</v>
      </c>
      <c r="E109" s="108" t="s">
        <v>345</v>
      </c>
      <c r="F109" s="85">
        <v>200</v>
      </c>
      <c r="G109" s="92">
        <f t="shared" si="9"/>
        <v>280.3</v>
      </c>
      <c r="H109" s="92">
        <f t="shared" si="9"/>
        <v>280.3</v>
      </c>
      <c r="I109" s="86">
        <f t="shared" si="4"/>
        <v>100</v>
      </c>
    </row>
    <row r="110" spans="1:9" ht="33.75">
      <c r="A110" s="84" t="s">
        <v>112</v>
      </c>
      <c r="B110" s="85">
        <v>650</v>
      </c>
      <c r="C110" s="108" t="s">
        <v>21</v>
      </c>
      <c r="D110" s="108" t="s">
        <v>24</v>
      </c>
      <c r="E110" s="108" t="s">
        <v>345</v>
      </c>
      <c r="F110" s="85">
        <v>240</v>
      </c>
      <c r="G110" s="92">
        <f t="shared" si="9"/>
        <v>280.3</v>
      </c>
      <c r="H110" s="92">
        <f t="shared" si="9"/>
        <v>280.3</v>
      </c>
      <c r="I110" s="86">
        <f t="shared" si="4"/>
        <v>100</v>
      </c>
    </row>
    <row r="111" spans="1:9" ht="22.5">
      <c r="A111" s="84" t="s">
        <v>90</v>
      </c>
      <c r="B111" s="85">
        <v>650</v>
      </c>
      <c r="C111" s="108" t="s">
        <v>21</v>
      </c>
      <c r="D111" s="108" t="s">
        <v>24</v>
      </c>
      <c r="E111" s="108" t="s">
        <v>345</v>
      </c>
      <c r="F111" s="85">
        <v>242</v>
      </c>
      <c r="G111" s="92">
        <v>280.3</v>
      </c>
      <c r="H111" s="92">
        <v>280.3</v>
      </c>
      <c r="I111" s="86">
        <f t="shared" si="4"/>
        <v>100</v>
      </c>
    </row>
    <row r="112" spans="1:11" s="99" customFormat="1" ht="12.75">
      <c r="A112" s="100" t="s">
        <v>231</v>
      </c>
      <c r="B112" s="101">
        <v>650</v>
      </c>
      <c r="C112" s="107" t="s">
        <v>22</v>
      </c>
      <c r="D112" s="107"/>
      <c r="E112" s="107"/>
      <c r="F112" s="101"/>
      <c r="G112" s="102">
        <f>G113+G122+G133+G150</f>
        <v>7470</v>
      </c>
      <c r="H112" s="102">
        <f>H113+H122+H133+H150</f>
        <v>7379.7</v>
      </c>
      <c r="I112" s="103">
        <f aca="true" t="shared" si="10" ref="I112:I145">H112/G112*100</f>
        <v>98.79116465863453</v>
      </c>
      <c r="J112" s="98"/>
      <c r="K112" s="98"/>
    </row>
    <row r="113" spans="1:9" ht="12.75">
      <c r="A113" s="94" t="s">
        <v>10</v>
      </c>
      <c r="B113" s="95">
        <v>650</v>
      </c>
      <c r="C113" s="109" t="s">
        <v>22</v>
      </c>
      <c r="D113" s="109" t="s">
        <v>18</v>
      </c>
      <c r="E113" s="109"/>
      <c r="F113" s="95"/>
      <c r="G113" s="96">
        <f>G114</f>
        <v>77.60000000000001</v>
      </c>
      <c r="H113" s="96">
        <f>H114</f>
        <v>77.60000000000001</v>
      </c>
      <c r="I113" s="97">
        <f t="shared" si="10"/>
        <v>100</v>
      </c>
    </row>
    <row r="114" spans="1:9" ht="12.75">
      <c r="A114" s="84" t="s">
        <v>217</v>
      </c>
      <c r="B114" s="85">
        <v>650</v>
      </c>
      <c r="C114" s="108" t="s">
        <v>22</v>
      </c>
      <c r="D114" s="108" t="s">
        <v>18</v>
      </c>
      <c r="E114" s="108" t="s">
        <v>346</v>
      </c>
      <c r="F114" s="85"/>
      <c r="G114" s="92">
        <f>G115</f>
        <v>77.60000000000001</v>
      </c>
      <c r="H114" s="92">
        <f>H115</f>
        <v>77.60000000000001</v>
      </c>
      <c r="I114" s="86">
        <f t="shared" si="10"/>
        <v>100</v>
      </c>
    </row>
    <row r="115" spans="1:9" ht="22.5">
      <c r="A115" s="84" t="s">
        <v>232</v>
      </c>
      <c r="B115" s="85">
        <v>650</v>
      </c>
      <c r="C115" s="108" t="s">
        <v>22</v>
      </c>
      <c r="D115" s="108" t="s">
        <v>18</v>
      </c>
      <c r="E115" s="108" t="s">
        <v>347</v>
      </c>
      <c r="F115" s="85"/>
      <c r="G115" s="92">
        <f>G116+G119</f>
        <v>77.60000000000001</v>
      </c>
      <c r="H115" s="92">
        <f>H116+H119</f>
        <v>77.60000000000001</v>
      </c>
      <c r="I115" s="86">
        <f t="shared" si="10"/>
        <v>100</v>
      </c>
    </row>
    <row r="116" spans="1:9" ht="22.5">
      <c r="A116" s="84" t="s">
        <v>212</v>
      </c>
      <c r="B116" s="85">
        <v>650</v>
      </c>
      <c r="C116" s="108" t="s">
        <v>22</v>
      </c>
      <c r="D116" s="108" t="s">
        <v>18</v>
      </c>
      <c r="E116" s="108" t="s">
        <v>347</v>
      </c>
      <c r="F116" s="85">
        <v>200</v>
      </c>
      <c r="G116" s="92">
        <f>G117</f>
        <v>67.7</v>
      </c>
      <c r="H116" s="92">
        <f>H117</f>
        <v>67.7</v>
      </c>
      <c r="I116" s="86">
        <f t="shared" si="10"/>
        <v>100</v>
      </c>
    </row>
    <row r="117" spans="1:9" ht="33.75">
      <c r="A117" s="84" t="s">
        <v>112</v>
      </c>
      <c r="B117" s="85">
        <v>650</v>
      </c>
      <c r="C117" s="108" t="s">
        <v>22</v>
      </c>
      <c r="D117" s="108" t="s">
        <v>18</v>
      </c>
      <c r="E117" s="108" t="s">
        <v>347</v>
      </c>
      <c r="F117" s="85">
        <v>240</v>
      </c>
      <c r="G117" s="92">
        <f>G118</f>
        <v>67.7</v>
      </c>
      <c r="H117" s="92">
        <f>H118</f>
        <v>67.7</v>
      </c>
      <c r="I117" s="86">
        <f t="shared" si="10"/>
        <v>100</v>
      </c>
    </row>
    <row r="118" spans="1:11" s="105" customFormat="1" ht="33.75">
      <c r="A118" s="84" t="s">
        <v>233</v>
      </c>
      <c r="B118" s="85">
        <v>650</v>
      </c>
      <c r="C118" s="108" t="s">
        <v>22</v>
      </c>
      <c r="D118" s="108" t="s">
        <v>18</v>
      </c>
      <c r="E118" s="108" t="s">
        <v>347</v>
      </c>
      <c r="F118" s="85">
        <v>243</v>
      </c>
      <c r="G118" s="92">
        <v>67.7</v>
      </c>
      <c r="H118" s="92">
        <v>67.7</v>
      </c>
      <c r="I118" s="86">
        <f t="shared" si="10"/>
        <v>100</v>
      </c>
      <c r="J118" s="104"/>
      <c r="K118" s="104"/>
    </row>
    <row r="119" spans="1:11" s="99" customFormat="1" ht="12.75">
      <c r="A119" s="84" t="s">
        <v>114</v>
      </c>
      <c r="B119" s="85">
        <v>650</v>
      </c>
      <c r="C119" s="108" t="s">
        <v>22</v>
      </c>
      <c r="D119" s="108" t="s">
        <v>18</v>
      </c>
      <c r="E119" s="108" t="s">
        <v>347</v>
      </c>
      <c r="F119" s="85">
        <v>800</v>
      </c>
      <c r="G119" s="92">
        <f>G120</f>
        <v>9.9</v>
      </c>
      <c r="H119" s="92">
        <f>H120</f>
        <v>9.9</v>
      </c>
      <c r="I119" s="86">
        <f t="shared" si="10"/>
        <v>100</v>
      </c>
      <c r="J119" s="98"/>
      <c r="K119" s="98"/>
    </row>
    <row r="120" spans="1:9" ht="12.75">
      <c r="A120" s="84" t="s">
        <v>222</v>
      </c>
      <c r="B120" s="85">
        <v>650</v>
      </c>
      <c r="C120" s="108" t="s">
        <v>22</v>
      </c>
      <c r="D120" s="108" t="s">
        <v>18</v>
      </c>
      <c r="E120" s="108" t="s">
        <v>347</v>
      </c>
      <c r="F120" s="85">
        <v>850</v>
      </c>
      <c r="G120" s="92">
        <f>G121</f>
        <v>9.9</v>
      </c>
      <c r="H120" s="92">
        <f>H121</f>
        <v>9.9</v>
      </c>
      <c r="I120" s="86">
        <f t="shared" si="10"/>
        <v>100</v>
      </c>
    </row>
    <row r="121" spans="1:9" ht="12.75">
      <c r="A121" s="84" t="s">
        <v>210</v>
      </c>
      <c r="B121" s="85">
        <v>650</v>
      </c>
      <c r="C121" s="108" t="s">
        <v>22</v>
      </c>
      <c r="D121" s="108" t="s">
        <v>18</v>
      </c>
      <c r="E121" s="108" t="s">
        <v>347</v>
      </c>
      <c r="F121" s="85">
        <v>853</v>
      </c>
      <c r="G121" s="92">
        <v>9.9</v>
      </c>
      <c r="H121" s="92">
        <v>9.9</v>
      </c>
      <c r="I121" s="86">
        <f t="shared" si="10"/>
        <v>100</v>
      </c>
    </row>
    <row r="122" spans="1:9" ht="12.75">
      <c r="A122" s="94" t="s">
        <v>11</v>
      </c>
      <c r="B122" s="95">
        <v>650</v>
      </c>
      <c r="C122" s="109" t="s">
        <v>22</v>
      </c>
      <c r="D122" s="109" t="s">
        <v>20</v>
      </c>
      <c r="E122" s="109"/>
      <c r="F122" s="95"/>
      <c r="G122" s="96">
        <f>G123</f>
        <v>5394.5</v>
      </c>
      <c r="H122" s="96">
        <f>H123</f>
        <v>5304.2</v>
      </c>
      <c r="I122" s="97">
        <f t="shared" si="10"/>
        <v>98.32607285197886</v>
      </c>
    </row>
    <row r="123" spans="1:9" ht="12.75">
      <c r="A123" s="84" t="s">
        <v>217</v>
      </c>
      <c r="B123" s="85">
        <v>650</v>
      </c>
      <c r="C123" s="108" t="s">
        <v>22</v>
      </c>
      <c r="D123" s="108" t="s">
        <v>20</v>
      </c>
      <c r="E123" s="108" t="s">
        <v>265</v>
      </c>
      <c r="F123" s="85"/>
      <c r="G123" s="92">
        <f>G124+G130+G127</f>
        <v>5394.5</v>
      </c>
      <c r="H123" s="92">
        <f>H124+H130+H127</f>
        <v>5304.2</v>
      </c>
      <c r="I123" s="86">
        <f t="shared" si="10"/>
        <v>98.32607285197886</v>
      </c>
    </row>
    <row r="124" spans="1:9" ht="67.5">
      <c r="A124" s="84" t="s">
        <v>348</v>
      </c>
      <c r="B124" s="85">
        <v>650</v>
      </c>
      <c r="C124" s="108" t="s">
        <v>22</v>
      </c>
      <c r="D124" s="108" t="s">
        <v>22</v>
      </c>
      <c r="E124" s="108" t="s">
        <v>349</v>
      </c>
      <c r="F124" s="85"/>
      <c r="G124" s="92">
        <f>G125</f>
        <v>100</v>
      </c>
      <c r="H124" s="92">
        <f>H125</f>
        <v>100</v>
      </c>
      <c r="I124" s="86">
        <f t="shared" si="10"/>
        <v>100</v>
      </c>
    </row>
    <row r="125" spans="1:9" ht="12.75">
      <c r="A125" s="84" t="s">
        <v>110</v>
      </c>
      <c r="B125" s="85">
        <v>650</v>
      </c>
      <c r="C125" s="108" t="s">
        <v>22</v>
      </c>
      <c r="D125" s="108" t="s">
        <v>22</v>
      </c>
      <c r="E125" s="108" t="s">
        <v>349</v>
      </c>
      <c r="F125" s="85">
        <v>500</v>
      </c>
      <c r="G125" s="92">
        <f>G126</f>
        <v>100</v>
      </c>
      <c r="H125" s="92">
        <f>H126</f>
        <v>100</v>
      </c>
      <c r="I125" s="86">
        <f t="shared" si="10"/>
        <v>100</v>
      </c>
    </row>
    <row r="126" spans="1:9" ht="12.75">
      <c r="A126" s="84" t="s">
        <v>34</v>
      </c>
      <c r="B126" s="85">
        <v>650</v>
      </c>
      <c r="C126" s="108" t="s">
        <v>22</v>
      </c>
      <c r="D126" s="108" t="s">
        <v>22</v>
      </c>
      <c r="E126" s="108" t="s">
        <v>349</v>
      </c>
      <c r="F126" s="85">
        <v>540</v>
      </c>
      <c r="G126" s="92">
        <v>100</v>
      </c>
      <c r="H126" s="92">
        <v>100</v>
      </c>
      <c r="I126" s="86">
        <f t="shared" si="10"/>
        <v>100</v>
      </c>
    </row>
    <row r="127" spans="1:9" ht="56.25">
      <c r="A127" s="84" t="s">
        <v>234</v>
      </c>
      <c r="B127" s="85">
        <v>650</v>
      </c>
      <c r="C127" s="108" t="s">
        <v>22</v>
      </c>
      <c r="D127" s="108" t="s">
        <v>22</v>
      </c>
      <c r="E127" s="108" t="s">
        <v>270</v>
      </c>
      <c r="F127" s="85"/>
      <c r="G127" s="92">
        <f>G128</f>
        <v>5029.8</v>
      </c>
      <c r="H127" s="92">
        <f>H128</f>
        <v>4944</v>
      </c>
      <c r="I127" s="86">
        <f>H127/G127*100</f>
        <v>98.2941667660742</v>
      </c>
    </row>
    <row r="128" spans="1:11" s="99" customFormat="1" ht="12.75">
      <c r="A128" s="84" t="s">
        <v>110</v>
      </c>
      <c r="B128" s="85">
        <v>650</v>
      </c>
      <c r="C128" s="108" t="s">
        <v>22</v>
      </c>
      <c r="D128" s="108" t="s">
        <v>22</v>
      </c>
      <c r="E128" s="108" t="s">
        <v>270</v>
      </c>
      <c r="F128" s="85">
        <v>500</v>
      </c>
      <c r="G128" s="92">
        <f>G129</f>
        <v>5029.8</v>
      </c>
      <c r="H128" s="92">
        <f>H129</f>
        <v>4944</v>
      </c>
      <c r="I128" s="86">
        <f>H128/G128*100</f>
        <v>98.2941667660742</v>
      </c>
      <c r="J128" s="98"/>
      <c r="K128" s="98"/>
    </row>
    <row r="129" spans="1:9" ht="12.75">
      <c r="A129" s="84" t="s">
        <v>34</v>
      </c>
      <c r="B129" s="85">
        <v>650</v>
      </c>
      <c r="C129" s="108" t="s">
        <v>22</v>
      </c>
      <c r="D129" s="108" t="s">
        <v>22</v>
      </c>
      <c r="E129" s="108" t="s">
        <v>270</v>
      </c>
      <c r="F129" s="85">
        <v>540</v>
      </c>
      <c r="G129" s="92">
        <v>5029.8</v>
      </c>
      <c r="H129" s="92">
        <v>4944</v>
      </c>
      <c r="I129" s="86">
        <f>H129/G129*100</f>
        <v>98.2941667660742</v>
      </c>
    </row>
    <row r="130" spans="1:9" ht="56.25">
      <c r="A130" s="84" t="s">
        <v>235</v>
      </c>
      <c r="B130" s="85">
        <v>650</v>
      </c>
      <c r="C130" s="108" t="s">
        <v>22</v>
      </c>
      <c r="D130" s="108" t="s">
        <v>22</v>
      </c>
      <c r="E130" s="108" t="s">
        <v>271</v>
      </c>
      <c r="F130" s="85"/>
      <c r="G130" s="92">
        <f>G131</f>
        <v>264.7</v>
      </c>
      <c r="H130" s="92">
        <f>H131</f>
        <v>260.2</v>
      </c>
      <c r="I130" s="86">
        <f t="shared" si="10"/>
        <v>98.2999622213827</v>
      </c>
    </row>
    <row r="131" spans="1:9" ht="12.75">
      <c r="A131" s="84" t="s">
        <v>110</v>
      </c>
      <c r="B131" s="85">
        <v>650</v>
      </c>
      <c r="C131" s="108" t="s">
        <v>22</v>
      </c>
      <c r="D131" s="108" t="s">
        <v>22</v>
      </c>
      <c r="E131" s="108" t="s">
        <v>271</v>
      </c>
      <c r="F131" s="85">
        <v>500</v>
      </c>
      <c r="G131" s="92">
        <f>G132</f>
        <v>264.7</v>
      </c>
      <c r="H131" s="92">
        <f>H132</f>
        <v>260.2</v>
      </c>
      <c r="I131" s="86">
        <f t="shared" si="10"/>
        <v>98.2999622213827</v>
      </c>
    </row>
    <row r="132" spans="1:9" ht="12.75">
      <c r="A132" s="84" t="s">
        <v>34</v>
      </c>
      <c r="B132" s="85">
        <v>650</v>
      </c>
      <c r="C132" s="108" t="s">
        <v>22</v>
      </c>
      <c r="D132" s="108" t="s">
        <v>22</v>
      </c>
      <c r="E132" s="108" t="s">
        <v>271</v>
      </c>
      <c r="F132" s="85">
        <v>540</v>
      </c>
      <c r="G132" s="92">
        <v>264.7</v>
      </c>
      <c r="H132" s="92">
        <v>260.2</v>
      </c>
      <c r="I132" s="86">
        <f t="shared" si="10"/>
        <v>98.2999622213827</v>
      </c>
    </row>
    <row r="133" spans="1:9" ht="12.75">
      <c r="A133" s="94" t="s">
        <v>12</v>
      </c>
      <c r="B133" s="95">
        <v>650</v>
      </c>
      <c r="C133" s="109" t="s">
        <v>22</v>
      </c>
      <c r="D133" s="109" t="s">
        <v>19</v>
      </c>
      <c r="E133" s="109"/>
      <c r="F133" s="95"/>
      <c r="G133" s="96">
        <f>G134+G140</f>
        <v>1633</v>
      </c>
      <c r="H133" s="96">
        <f>H134+H140</f>
        <v>1633</v>
      </c>
      <c r="I133" s="97">
        <f t="shared" si="10"/>
        <v>100</v>
      </c>
    </row>
    <row r="134" spans="1:9" ht="22.5">
      <c r="A134" s="84" t="s">
        <v>236</v>
      </c>
      <c r="B134" s="85">
        <v>650</v>
      </c>
      <c r="C134" s="108" t="s">
        <v>22</v>
      </c>
      <c r="D134" s="108" t="s">
        <v>19</v>
      </c>
      <c r="E134" s="108" t="s">
        <v>272</v>
      </c>
      <c r="F134" s="85"/>
      <c r="G134" s="92">
        <f aca="true" t="shared" si="11" ref="G134:H138">G135</f>
        <v>1186.3</v>
      </c>
      <c r="H134" s="92">
        <f t="shared" si="11"/>
        <v>1186.3</v>
      </c>
      <c r="I134" s="86">
        <f t="shared" si="10"/>
        <v>100</v>
      </c>
    </row>
    <row r="135" spans="1:9" ht="22.5">
      <c r="A135" s="84" t="s">
        <v>237</v>
      </c>
      <c r="B135" s="85">
        <v>650</v>
      </c>
      <c r="C135" s="108" t="s">
        <v>22</v>
      </c>
      <c r="D135" s="108" t="s">
        <v>19</v>
      </c>
      <c r="E135" s="108" t="s">
        <v>273</v>
      </c>
      <c r="F135" s="85"/>
      <c r="G135" s="92">
        <f t="shared" si="11"/>
        <v>1186.3</v>
      </c>
      <c r="H135" s="92">
        <f t="shared" si="11"/>
        <v>1186.3</v>
      </c>
      <c r="I135" s="86">
        <f t="shared" si="10"/>
        <v>100</v>
      </c>
    </row>
    <row r="136" spans="1:11" s="99" customFormat="1" ht="12.75">
      <c r="A136" s="84" t="s">
        <v>196</v>
      </c>
      <c r="B136" s="85">
        <v>650</v>
      </c>
      <c r="C136" s="108" t="s">
        <v>22</v>
      </c>
      <c r="D136" s="108" t="s">
        <v>19</v>
      </c>
      <c r="E136" s="108" t="s">
        <v>274</v>
      </c>
      <c r="F136" s="85"/>
      <c r="G136" s="92">
        <f t="shared" si="11"/>
        <v>1186.3</v>
      </c>
      <c r="H136" s="92">
        <f t="shared" si="11"/>
        <v>1186.3</v>
      </c>
      <c r="I136" s="86">
        <f t="shared" si="10"/>
        <v>100</v>
      </c>
      <c r="J136" s="98"/>
      <c r="K136" s="98"/>
    </row>
    <row r="137" spans="1:9" ht="22.5">
      <c r="A137" s="84" t="s">
        <v>212</v>
      </c>
      <c r="B137" s="85">
        <v>650</v>
      </c>
      <c r="C137" s="108" t="s">
        <v>22</v>
      </c>
      <c r="D137" s="108" t="s">
        <v>19</v>
      </c>
      <c r="E137" s="108" t="s">
        <v>274</v>
      </c>
      <c r="F137" s="85">
        <v>200</v>
      </c>
      <c r="G137" s="92">
        <f t="shared" si="11"/>
        <v>1186.3</v>
      </c>
      <c r="H137" s="92">
        <f t="shared" si="11"/>
        <v>1186.3</v>
      </c>
      <c r="I137" s="86">
        <f t="shared" si="10"/>
        <v>100</v>
      </c>
    </row>
    <row r="138" spans="1:9" ht="33.75">
      <c r="A138" s="84" t="s">
        <v>112</v>
      </c>
      <c r="B138" s="85">
        <v>650</v>
      </c>
      <c r="C138" s="108" t="s">
        <v>22</v>
      </c>
      <c r="D138" s="108" t="s">
        <v>19</v>
      </c>
      <c r="E138" s="108" t="s">
        <v>274</v>
      </c>
      <c r="F138" s="85">
        <v>240</v>
      </c>
      <c r="G138" s="92">
        <f t="shared" si="11"/>
        <v>1186.3</v>
      </c>
      <c r="H138" s="92">
        <f t="shared" si="11"/>
        <v>1186.3</v>
      </c>
      <c r="I138" s="86">
        <f t="shared" si="10"/>
        <v>100</v>
      </c>
    </row>
    <row r="139" spans="1:9" ht="33.75">
      <c r="A139" s="84" t="s">
        <v>213</v>
      </c>
      <c r="B139" s="85">
        <v>650</v>
      </c>
      <c r="C139" s="108" t="s">
        <v>22</v>
      </c>
      <c r="D139" s="108" t="s">
        <v>19</v>
      </c>
      <c r="E139" s="108" t="s">
        <v>274</v>
      </c>
      <c r="F139" s="85">
        <v>244</v>
      </c>
      <c r="G139" s="92">
        <v>1186.3</v>
      </c>
      <c r="H139" s="92">
        <v>1186.3</v>
      </c>
      <c r="I139" s="86">
        <f t="shared" si="10"/>
        <v>100</v>
      </c>
    </row>
    <row r="140" spans="1:9" ht="12.75">
      <c r="A140" s="84" t="s">
        <v>238</v>
      </c>
      <c r="B140" s="85">
        <v>650</v>
      </c>
      <c r="C140" s="108" t="s">
        <v>22</v>
      </c>
      <c r="D140" s="108" t="s">
        <v>19</v>
      </c>
      <c r="E140" s="108" t="s">
        <v>275</v>
      </c>
      <c r="F140" s="85"/>
      <c r="G140" s="92">
        <f>G141</f>
        <v>446.7</v>
      </c>
      <c r="H140" s="92">
        <f>H141</f>
        <v>446.7</v>
      </c>
      <c r="I140" s="86">
        <f t="shared" si="10"/>
        <v>100</v>
      </c>
    </row>
    <row r="141" spans="1:9" ht="33.75">
      <c r="A141" s="84" t="s">
        <v>239</v>
      </c>
      <c r="B141" s="85">
        <v>650</v>
      </c>
      <c r="C141" s="108" t="s">
        <v>22</v>
      </c>
      <c r="D141" s="108" t="s">
        <v>19</v>
      </c>
      <c r="E141" s="108" t="s">
        <v>276</v>
      </c>
      <c r="F141" s="85"/>
      <c r="G141" s="92">
        <f>G142+G146</f>
        <v>446.7</v>
      </c>
      <c r="H141" s="92">
        <f>H142+H146</f>
        <v>446.7</v>
      </c>
      <c r="I141" s="86">
        <f t="shared" si="10"/>
        <v>100</v>
      </c>
    </row>
    <row r="142" spans="1:9" ht="22.5">
      <c r="A142" s="84" t="s">
        <v>240</v>
      </c>
      <c r="B142" s="85">
        <v>650</v>
      </c>
      <c r="C142" s="108" t="s">
        <v>22</v>
      </c>
      <c r="D142" s="108" t="s">
        <v>19</v>
      </c>
      <c r="E142" s="108" t="s">
        <v>277</v>
      </c>
      <c r="F142" s="85"/>
      <c r="G142" s="92">
        <f aca="true" t="shared" si="12" ref="G142:H144">G143</f>
        <v>446.7</v>
      </c>
      <c r="H142" s="92">
        <f t="shared" si="12"/>
        <v>446.7</v>
      </c>
      <c r="I142" s="86">
        <f t="shared" si="10"/>
        <v>100</v>
      </c>
    </row>
    <row r="143" spans="1:9" ht="22.5" hidden="1">
      <c r="A143" s="84" t="s">
        <v>212</v>
      </c>
      <c r="B143" s="85">
        <v>650</v>
      </c>
      <c r="C143" s="108" t="s">
        <v>22</v>
      </c>
      <c r="D143" s="108" t="s">
        <v>19</v>
      </c>
      <c r="E143" s="108" t="s">
        <v>277</v>
      </c>
      <c r="F143" s="85">
        <v>200</v>
      </c>
      <c r="G143" s="92">
        <f t="shared" si="12"/>
        <v>446.7</v>
      </c>
      <c r="H143" s="92">
        <f t="shared" si="12"/>
        <v>446.7</v>
      </c>
      <c r="I143" s="86">
        <f t="shared" si="10"/>
        <v>100</v>
      </c>
    </row>
    <row r="144" spans="1:9" ht="33.75" hidden="1">
      <c r="A144" s="84" t="s">
        <v>112</v>
      </c>
      <c r="B144" s="85">
        <v>650</v>
      </c>
      <c r="C144" s="108" t="s">
        <v>22</v>
      </c>
      <c r="D144" s="108" t="s">
        <v>19</v>
      </c>
      <c r="E144" s="108" t="s">
        <v>277</v>
      </c>
      <c r="F144" s="85">
        <v>240</v>
      </c>
      <c r="G144" s="92">
        <f t="shared" si="12"/>
        <v>446.7</v>
      </c>
      <c r="H144" s="92">
        <f t="shared" si="12"/>
        <v>446.7</v>
      </c>
      <c r="I144" s="86">
        <f t="shared" si="10"/>
        <v>100</v>
      </c>
    </row>
    <row r="145" spans="1:9" ht="33.75" hidden="1">
      <c r="A145" s="84" t="s">
        <v>213</v>
      </c>
      <c r="B145" s="85">
        <v>650</v>
      </c>
      <c r="C145" s="108" t="s">
        <v>22</v>
      </c>
      <c r="D145" s="108" t="s">
        <v>19</v>
      </c>
      <c r="E145" s="108" t="s">
        <v>277</v>
      </c>
      <c r="F145" s="85">
        <v>244</v>
      </c>
      <c r="G145" s="92">
        <v>446.7</v>
      </c>
      <c r="H145" s="92">
        <v>446.7</v>
      </c>
      <c r="I145" s="86">
        <f t="shared" si="10"/>
        <v>100</v>
      </c>
    </row>
    <row r="146" spans="1:9" ht="12.75" hidden="1">
      <c r="A146" s="84"/>
      <c r="B146" s="85"/>
      <c r="C146" s="108"/>
      <c r="D146" s="108"/>
      <c r="E146" s="108"/>
      <c r="F146" s="85"/>
      <c r="G146" s="92"/>
      <c r="H146" s="92"/>
      <c r="I146" s="86"/>
    </row>
    <row r="147" spans="1:9" ht="12.75">
      <c r="A147" s="84"/>
      <c r="B147" s="85"/>
      <c r="C147" s="108"/>
      <c r="D147" s="108"/>
      <c r="E147" s="108"/>
      <c r="F147" s="85"/>
      <c r="G147" s="92"/>
      <c r="H147" s="92"/>
      <c r="I147" s="86"/>
    </row>
    <row r="148" spans="1:9" ht="12.75">
      <c r="A148" s="84"/>
      <c r="B148" s="85"/>
      <c r="C148" s="108"/>
      <c r="D148" s="108"/>
      <c r="E148" s="108"/>
      <c r="F148" s="85"/>
      <c r="G148" s="92"/>
      <c r="H148" s="92"/>
      <c r="I148" s="86"/>
    </row>
    <row r="149" spans="1:9" ht="12.75">
      <c r="A149" s="84"/>
      <c r="B149" s="85"/>
      <c r="C149" s="108"/>
      <c r="D149" s="108"/>
      <c r="E149" s="108"/>
      <c r="F149" s="85"/>
      <c r="G149" s="92"/>
      <c r="H149" s="92"/>
      <c r="I149" s="86"/>
    </row>
    <row r="150" spans="1:9" ht="22.5">
      <c r="A150" s="94" t="s">
        <v>51</v>
      </c>
      <c r="B150" s="85">
        <v>650</v>
      </c>
      <c r="C150" s="108" t="s">
        <v>22</v>
      </c>
      <c r="D150" s="108" t="s">
        <v>22</v>
      </c>
      <c r="E150" s="108"/>
      <c r="F150" s="85"/>
      <c r="G150" s="92">
        <v>364.9</v>
      </c>
      <c r="H150" s="92">
        <v>364.9</v>
      </c>
      <c r="I150" s="86">
        <f aca="true" t="shared" si="13" ref="I150:I176">H150/G150*100</f>
        <v>100</v>
      </c>
    </row>
    <row r="151" spans="1:9" ht="12.75">
      <c r="A151" s="84" t="s">
        <v>217</v>
      </c>
      <c r="B151" s="85">
        <v>650</v>
      </c>
      <c r="C151" s="108" t="s">
        <v>22</v>
      </c>
      <c r="D151" s="108" t="s">
        <v>22</v>
      </c>
      <c r="E151" s="108" t="s">
        <v>284</v>
      </c>
      <c r="F151" s="85"/>
      <c r="G151" s="92">
        <v>364.9</v>
      </c>
      <c r="H151" s="92">
        <v>364.9</v>
      </c>
      <c r="I151" s="86">
        <f t="shared" si="13"/>
        <v>100</v>
      </c>
    </row>
    <row r="152" spans="1:9" ht="22.5">
      <c r="A152" s="84" t="s">
        <v>111</v>
      </c>
      <c r="B152" s="85">
        <v>650</v>
      </c>
      <c r="C152" s="108" t="s">
        <v>22</v>
      </c>
      <c r="D152" s="108" t="s">
        <v>22</v>
      </c>
      <c r="E152" s="108" t="s">
        <v>329</v>
      </c>
      <c r="F152" s="85"/>
      <c r="G152" s="92">
        <v>364.9</v>
      </c>
      <c r="H152" s="92">
        <v>364.9</v>
      </c>
      <c r="I152" s="86">
        <f t="shared" si="13"/>
        <v>100</v>
      </c>
    </row>
    <row r="153" spans="1:9" ht="12.75">
      <c r="A153" s="84" t="s">
        <v>110</v>
      </c>
      <c r="B153" s="85">
        <v>650</v>
      </c>
      <c r="C153" s="108" t="s">
        <v>22</v>
      </c>
      <c r="D153" s="108" t="s">
        <v>22</v>
      </c>
      <c r="E153" s="108" t="s">
        <v>329</v>
      </c>
      <c r="F153" s="85">
        <v>500</v>
      </c>
      <c r="G153" s="92">
        <v>364.9</v>
      </c>
      <c r="H153" s="92">
        <v>364.9</v>
      </c>
      <c r="I153" s="86">
        <f t="shared" si="13"/>
        <v>100</v>
      </c>
    </row>
    <row r="154" spans="1:9" ht="12.75">
      <c r="A154" s="84" t="s">
        <v>34</v>
      </c>
      <c r="B154" s="85">
        <v>650</v>
      </c>
      <c r="C154" s="108" t="s">
        <v>22</v>
      </c>
      <c r="D154" s="108" t="s">
        <v>22</v>
      </c>
      <c r="E154" s="108" t="s">
        <v>329</v>
      </c>
      <c r="F154" s="85">
        <v>540</v>
      </c>
      <c r="G154" s="92">
        <v>364.9</v>
      </c>
      <c r="H154" s="92">
        <v>364.9</v>
      </c>
      <c r="I154" s="86">
        <f t="shared" si="13"/>
        <v>100</v>
      </c>
    </row>
    <row r="155" spans="1:9" ht="12.75">
      <c r="A155" s="100" t="s">
        <v>241</v>
      </c>
      <c r="B155" s="101">
        <v>650</v>
      </c>
      <c r="C155" s="107" t="s">
        <v>26</v>
      </c>
      <c r="D155" s="107"/>
      <c r="E155" s="107"/>
      <c r="F155" s="101"/>
      <c r="G155" s="102">
        <f aca="true" t="shared" si="14" ref="G155:H160">G156</f>
        <v>231.1</v>
      </c>
      <c r="H155" s="102">
        <f t="shared" si="14"/>
        <v>231.1</v>
      </c>
      <c r="I155" s="103">
        <f t="shared" si="13"/>
        <v>100</v>
      </c>
    </row>
    <row r="156" spans="1:9" ht="12.75">
      <c r="A156" s="94" t="s">
        <v>14</v>
      </c>
      <c r="B156" s="95">
        <v>650</v>
      </c>
      <c r="C156" s="109" t="s">
        <v>26</v>
      </c>
      <c r="D156" s="109" t="s">
        <v>26</v>
      </c>
      <c r="E156" s="109"/>
      <c r="F156" s="95"/>
      <c r="G156" s="96">
        <f t="shared" si="14"/>
        <v>231.1</v>
      </c>
      <c r="H156" s="96">
        <f t="shared" si="14"/>
        <v>231.1</v>
      </c>
      <c r="I156" s="97">
        <f t="shared" si="13"/>
        <v>100</v>
      </c>
    </row>
    <row r="157" spans="1:9" ht="12.75">
      <c r="A157" s="84" t="s">
        <v>242</v>
      </c>
      <c r="B157" s="85">
        <v>650</v>
      </c>
      <c r="C157" s="108" t="s">
        <v>26</v>
      </c>
      <c r="D157" s="108" t="s">
        <v>26</v>
      </c>
      <c r="E157" s="108" t="s">
        <v>278</v>
      </c>
      <c r="F157" s="85"/>
      <c r="G157" s="92">
        <f t="shared" si="14"/>
        <v>231.1</v>
      </c>
      <c r="H157" s="92">
        <f t="shared" si="14"/>
        <v>231.1</v>
      </c>
      <c r="I157" s="86">
        <f t="shared" si="13"/>
        <v>100</v>
      </c>
    </row>
    <row r="158" spans="1:9" ht="22.5">
      <c r="A158" s="84" t="s">
        <v>243</v>
      </c>
      <c r="B158" s="85">
        <v>650</v>
      </c>
      <c r="C158" s="108" t="s">
        <v>26</v>
      </c>
      <c r="D158" s="108" t="s">
        <v>26</v>
      </c>
      <c r="E158" s="108" t="s">
        <v>279</v>
      </c>
      <c r="F158" s="85"/>
      <c r="G158" s="92">
        <f t="shared" si="14"/>
        <v>231.1</v>
      </c>
      <c r="H158" s="92">
        <f t="shared" si="14"/>
        <v>231.1</v>
      </c>
      <c r="I158" s="86">
        <f t="shared" si="13"/>
        <v>100</v>
      </c>
    </row>
    <row r="159" spans="1:9" ht="22.5">
      <c r="A159" s="84" t="s">
        <v>244</v>
      </c>
      <c r="B159" s="85">
        <v>650</v>
      </c>
      <c r="C159" s="108" t="s">
        <v>26</v>
      </c>
      <c r="D159" s="108" t="s">
        <v>26</v>
      </c>
      <c r="E159" s="108" t="s">
        <v>280</v>
      </c>
      <c r="F159" s="85"/>
      <c r="G159" s="92">
        <f t="shared" si="14"/>
        <v>231.1</v>
      </c>
      <c r="H159" s="92">
        <f t="shared" si="14"/>
        <v>231.1</v>
      </c>
      <c r="I159" s="86">
        <f t="shared" si="13"/>
        <v>100</v>
      </c>
    </row>
    <row r="160" spans="1:9" ht="56.25">
      <c r="A160" s="84" t="s">
        <v>197</v>
      </c>
      <c r="B160" s="85">
        <v>650</v>
      </c>
      <c r="C160" s="108" t="s">
        <v>26</v>
      </c>
      <c r="D160" s="108" t="s">
        <v>26</v>
      </c>
      <c r="E160" s="108" t="s">
        <v>280</v>
      </c>
      <c r="F160" s="85">
        <v>100</v>
      </c>
      <c r="G160" s="92">
        <f t="shared" si="14"/>
        <v>231.1</v>
      </c>
      <c r="H160" s="92">
        <f t="shared" si="14"/>
        <v>231.1</v>
      </c>
      <c r="I160" s="86">
        <f t="shared" si="13"/>
        <v>100</v>
      </c>
    </row>
    <row r="161" spans="1:9" ht="22.5">
      <c r="A161" s="84" t="s">
        <v>245</v>
      </c>
      <c r="B161" s="85">
        <v>650</v>
      </c>
      <c r="C161" s="108" t="s">
        <v>26</v>
      </c>
      <c r="D161" s="108" t="s">
        <v>26</v>
      </c>
      <c r="E161" s="108" t="s">
        <v>280</v>
      </c>
      <c r="F161" s="85">
        <v>110</v>
      </c>
      <c r="G161" s="92">
        <f>G162+G163</f>
        <v>231.1</v>
      </c>
      <c r="H161" s="92">
        <f>H162+H163</f>
        <v>231.1</v>
      </c>
      <c r="I161" s="86">
        <f t="shared" si="13"/>
        <v>100</v>
      </c>
    </row>
    <row r="162" spans="1:9" ht="12.75">
      <c r="A162" s="84" t="s">
        <v>246</v>
      </c>
      <c r="B162" s="85">
        <v>650</v>
      </c>
      <c r="C162" s="108" t="s">
        <v>26</v>
      </c>
      <c r="D162" s="108" t="s">
        <v>26</v>
      </c>
      <c r="E162" s="108" t="s">
        <v>280</v>
      </c>
      <c r="F162" s="85">
        <v>111</v>
      </c>
      <c r="G162" s="92">
        <v>174</v>
      </c>
      <c r="H162" s="92">
        <v>174</v>
      </c>
      <c r="I162" s="86">
        <f t="shared" si="13"/>
        <v>100</v>
      </c>
    </row>
    <row r="163" spans="1:9" ht="45">
      <c r="A163" s="84" t="s">
        <v>247</v>
      </c>
      <c r="B163" s="85">
        <v>650</v>
      </c>
      <c r="C163" s="108" t="s">
        <v>26</v>
      </c>
      <c r="D163" s="108" t="s">
        <v>26</v>
      </c>
      <c r="E163" s="108" t="s">
        <v>280</v>
      </c>
      <c r="F163" s="85">
        <v>119</v>
      </c>
      <c r="G163" s="92">
        <v>57.1</v>
      </c>
      <c r="H163" s="92">
        <v>57.1</v>
      </c>
      <c r="I163" s="86">
        <f t="shared" si="13"/>
        <v>100</v>
      </c>
    </row>
    <row r="164" spans="1:9" ht="12.75">
      <c r="A164" s="100" t="s">
        <v>248</v>
      </c>
      <c r="B164" s="101">
        <v>650</v>
      </c>
      <c r="C164" s="107" t="s">
        <v>23</v>
      </c>
      <c r="D164" s="107"/>
      <c r="E164" s="107"/>
      <c r="F164" s="101"/>
      <c r="G164" s="102">
        <f aca="true" t="shared" si="15" ref="G164:H166">G165</f>
        <v>18378.8</v>
      </c>
      <c r="H164" s="102">
        <f t="shared" si="15"/>
        <v>18378.8</v>
      </c>
      <c r="I164" s="103">
        <f t="shared" si="13"/>
        <v>100</v>
      </c>
    </row>
    <row r="165" spans="1:9" ht="12.75">
      <c r="A165" s="94" t="s">
        <v>15</v>
      </c>
      <c r="B165" s="95">
        <v>650</v>
      </c>
      <c r="C165" s="109" t="s">
        <v>23</v>
      </c>
      <c r="D165" s="109" t="s">
        <v>18</v>
      </c>
      <c r="E165" s="109"/>
      <c r="F165" s="95"/>
      <c r="G165" s="96">
        <f>G166+G192+G193</f>
        <v>18378.8</v>
      </c>
      <c r="H165" s="96">
        <f>H166+H192+H193</f>
        <v>18378.8</v>
      </c>
      <c r="I165" s="97">
        <f t="shared" si="13"/>
        <v>100</v>
      </c>
    </row>
    <row r="166" spans="1:9" ht="12.75">
      <c r="A166" s="84" t="s">
        <v>249</v>
      </c>
      <c r="B166" s="85">
        <v>650</v>
      </c>
      <c r="C166" s="108" t="s">
        <v>23</v>
      </c>
      <c r="D166" s="108" t="s">
        <v>18</v>
      </c>
      <c r="E166" s="108" t="s">
        <v>281</v>
      </c>
      <c r="F166" s="85"/>
      <c r="G166" s="92">
        <f t="shared" si="15"/>
        <v>16817</v>
      </c>
      <c r="H166" s="92">
        <f t="shared" si="15"/>
        <v>16817</v>
      </c>
      <c r="I166" s="86">
        <f t="shared" si="13"/>
        <v>100</v>
      </c>
    </row>
    <row r="167" spans="1:9" ht="22.5">
      <c r="A167" s="84" t="s">
        <v>243</v>
      </c>
      <c r="B167" s="85">
        <v>650</v>
      </c>
      <c r="C167" s="108" t="s">
        <v>23</v>
      </c>
      <c r="D167" s="108" t="s">
        <v>18</v>
      </c>
      <c r="E167" s="108" t="s">
        <v>282</v>
      </c>
      <c r="F167" s="85"/>
      <c r="G167" s="92">
        <f>G168+G188</f>
        <v>16817</v>
      </c>
      <c r="H167" s="92">
        <f>H168+H188</f>
        <v>16817</v>
      </c>
      <c r="I167" s="86">
        <f t="shared" si="13"/>
        <v>100</v>
      </c>
    </row>
    <row r="168" spans="1:9" ht="22.5">
      <c r="A168" s="84" t="s">
        <v>244</v>
      </c>
      <c r="B168" s="85">
        <v>650</v>
      </c>
      <c r="C168" s="108" t="s">
        <v>23</v>
      </c>
      <c r="D168" s="108" t="s">
        <v>18</v>
      </c>
      <c r="E168" s="108" t="s">
        <v>283</v>
      </c>
      <c r="F168" s="85"/>
      <c r="G168" s="92">
        <f>G169+G174+G178+G181</f>
        <v>16762</v>
      </c>
      <c r="H168" s="92">
        <f>H169+H174+H178+H181</f>
        <v>16762</v>
      </c>
      <c r="I168" s="86">
        <f t="shared" si="13"/>
        <v>100</v>
      </c>
    </row>
    <row r="169" spans="1:11" s="105" customFormat="1" ht="56.25">
      <c r="A169" s="84" t="s">
        <v>197</v>
      </c>
      <c r="B169" s="85">
        <v>650</v>
      </c>
      <c r="C169" s="108" t="s">
        <v>23</v>
      </c>
      <c r="D169" s="108" t="s">
        <v>18</v>
      </c>
      <c r="E169" s="108" t="s">
        <v>283</v>
      </c>
      <c r="F169" s="85">
        <v>100</v>
      </c>
      <c r="G169" s="92">
        <f>G170</f>
        <v>12533.5</v>
      </c>
      <c r="H169" s="92">
        <f>H170</f>
        <v>12533.5</v>
      </c>
      <c r="I169" s="86">
        <f t="shared" si="13"/>
        <v>100</v>
      </c>
      <c r="J169" s="104"/>
      <c r="K169" s="104"/>
    </row>
    <row r="170" spans="1:11" s="99" customFormat="1" ht="22.5">
      <c r="A170" s="84" t="s">
        <v>245</v>
      </c>
      <c r="B170" s="85">
        <v>650</v>
      </c>
      <c r="C170" s="108" t="s">
        <v>23</v>
      </c>
      <c r="D170" s="108" t="s">
        <v>18</v>
      </c>
      <c r="E170" s="108" t="s">
        <v>283</v>
      </c>
      <c r="F170" s="85">
        <v>110</v>
      </c>
      <c r="G170" s="92">
        <f>G171+G172+G173</f>
        <v>12533.5</v>
      </c>
      <c r="H170" s="92">
        <f>H171+H172+H173</f>
        <v>12533.5</v>
      </c>
      <c r="I170" s="86">
        <f t="shared" si="13"/>
        <v>100</v>
      </c>
      <c r="J170" s="98"/>
      <c r="K170" s="98"/>
    </row>
    <row r="171" spans="1:9" ht="12.75">
      <c r="A171" s="84" t="s">
        <v>246</v>
      </c>
      <c r="B171" s="85">
        <v>650</v>
      </c>
      <c r="C171" s="108" t="s">
        <v>23</v>
      </c>
      <c r="D171" s="108" t="s">
        <v>18</v>
      </c>
      <c r="E171" s="108" t="s">
        <v>283</v>
      </c>
      <c r="F171" s="85">
        <v>111</v>
      </c>
      <c r="G171" s="92">
        <v>9486.9</v>
      </c>
      <c r="H171" s="92">
        <v>9486.9</v>
      </c>
      <c r="I171" s="86">
        <f t="shared" si="13"/>
        <v>100</v>
      </c>
    </row>
    <row r="172" spans="1:9" ht="22.5">
      <c r="A172" s="84" t="s">
        <v>250</v>
      </c>
      <c r="B172" s="85">
        <v>650</v>
      </c>
      <c r="C172" s="108" t="s">
        <v>23</v>
      </c>
      <c r="D172" s="108" t="s">
        <v>18</v>
      </c>
      <c r="E172" s="108" t="s">
        <v>283</v>
      </c>
      <c r="F172" s="85">
        <v>112</v>
      </c>
      <c r="G172" s="92">
        <v>81.1</v>
      </c>
      <c r="H172" s="92">
        <v>81.1</v>
      </c>
      <c r="I172" s="86">
        <f t="shared" si="13"/>
        <v>100</v>
      </c>
    </row>
    <row r="173" spans="1:9" ht="45">
      <c r="A173" s="84" t="s">
        <v>247</v>
      </c>
      <c r="B173" s="85">
        <v>650</v>
      </c>
      <c r="C173" s="108" t="s">
        <v>23</v>
      </c>
      <c r="D173" s="108" t="s">
        <v>18</v>
      </c>
      <c r="E173" s="108" t="s">
        <v>283</v>
      </c>
      <c r="F173" s="85">
        <v>119</v>
      </c>
      <c r="G173" s="92">
        <v>2965.5</v>
      </c>
      <c r="H173" s="92">
        <v>2965.5</v>
      </c>
      <c r="I173" s="86">
        <f t="shared" si="13"/>
        <v>100</v>
      </c>
    </row>
    <row r="174" spans="1:9" ht="22.5">
      <c r="A174" s="84" t="s">
        <v>212</v>
      </c>
      <c r="B174" s="85">
        <v>650</v>
      </c>
      <c r="C174" s="108" t="s">
        <v>23</v>
      </c>
      <c r="D174" s="108" t="s">
        <v>18</v>
      </c>
      <c r="E174" s="108" t="s">
        <v>283</v>
      </c>
      <c r="F174" s="85">
        <v>200</v>
      </c>
      <c r="G174" s="92">
        <f>G175</f>
        <v>2659.4</v>
      </c>
      <c r="H174" s="92">
        <f>H175</f>
        <v>2659.4</v>
      </c>
      <c r="I174" s="86">
        <f t="shared" si="13"/>
        <v>100</v>
      </c>
    </row>
    <row r="175" spans="1:9" ht="33.75">
      <c r="A175" s="84" t="s">
        <v>112</v>
      </c>
      <c r="B175" s="85">
        <v>650</v>
      </c>
      <c r="C175" s="108" t="s">
        <v>23</v>
      </c>
      <c r="D175" s="108" t="s">
        <v>18</v>
      </c>
      <c r="E175" s="108" t="s">
        <v>283</v>
      </c>
      <c r="F175" s="85">
        <v>240</v>
      </c>
      <c r="G175" s="92">
        <f>G176+G177</f>
        <v>2659.4</v>
      </c>
      <c r="H175" s="92">
        <f>H176+H177</f>
        <v>2659.4</v>
      </c>
      <c r="I175" s="86">
        <f t="shared" si="13"/>
        <v>100</v>
      </c>
    </row>
    <row r="176" spans="1:9" ht="22.5">
      <c r="A176" s="84" t="s">
        <v>90</v>
      </c>
      <c r="B176" s="85">
        <v>650</v>
      </c>
      <c r="C176" s="108" t="s">
        <v>23</v>
      </c>
      <c r="D176" s="108" t="s">
        <v>18</v>
      </c>
      <c r="E176" s="108" t="s">
        <v>283</v>
      </c>
      <c r="F176" s="85">
        <v>242</v>
      </c>
      <c r="G176" s="92">
        <v>277.6</v>
      </c>
      <c r="H176" s="92">
        <v>277.6</v>
      </c>
      <c r="I176" s="86">
        <f t="shared" si="13"/>
        <v>100</v>
      </c>
    </row>
    <row r="177" spans="1:9" ht="33.75">
      <c r="A177" s="84" t="s">
        <v>213</v>
      </c>
      <c r="B177" s="85">
        <v>650</v>
      </c>
      <c r="C177" s="108" t="s">
        <v>23</v>
      </c>
      <c r="D177" s="108" t="s">
        <v>18</v>
      </c>
      <c r="E177" s="108" t="s">
        <v>283</v>
      </c>
      <c r="F177" s="85">
        <v>244</v>
      </c>
      <c r="G177" s="92">
        <v>2381.8</v>
      </c>
      <c r="H177" s="92">
        <v>2381.8</v>
      </c>
      <c r="I177" s="86">
        <f aca="true" t="shared" si="16" ref="I177:I228">H177/G177*100</f>
        <v>100</v>
      </c>
    </row>
    <row r="178" spans="1:11" s="105" customFormat="1" ht="22.5">
      <c r="A178" s="84" t="s">
        <v>116</v>
      </c>
      <c r="B178" s="85">
        <v>650</v>
      </c>
      <c r="C178" s="108" t="s">
        <v>23</v>
      </c>
      <c r="D178" s="108" t="s">
        <v>18</v>
      </c>
      <c r="E178" s="108" t="s">
        <v>283</v>
      </c>
      <c r="F178" s="85">
        <v>300</v>
      </c>
      <c r="G178" s="92">
        <f>G179</f>
        <v>145.6</v>
      </c>
      <c r="H178" s="92">
        <f>H179</f>
        <v>145.6</v>
      </c>
      <c r="I178" s="86">
        <f t="shared" si="16"/>
        <v>100</v>
      </c>
      <c r="J178" s="104"/>
      <c r="K178" s="104"/>
    </row>
    <row r="179" spans="1:11" s="105" customFormat="1" ht="22.5">
      <c r="A179" s="84" t="s">
        <v>117</v>
      </c>
      <c r="B179" s="85">
        <v>650</v>
      </c>
      <c r="C179" s="108" t="s">
        <v>23</v>
      </c>
      <c r="D179" s="108" t="s">
        <v>18</v>
      </c>
      <c r="E179" s="108" t="s">
        <v>283</v>
      </c>
      <c r="F179" s="85">
        <v>320</v>
      </c>
      <c r="G179" s="92">
        <f>G180</f>
        <v>145.6</v>
      </c>
      <c r="H179" s="92">
        <f>H180</f>
        <v>145.6</v>
      </c>
      <c r="I179" s="86">
        <f t="shared" si="16"/>
        <v>100</v>
      </c>
      <c r="J179" s="104"/>
      <c r="K179" s="104"/>
    </row>
    <row r="180" spans="1:11" s="105" customFormat="1" ht="33.75">
      <c r="A180" s="84" t="s">
        <v>251</v>
      </c>
      <c r="B180" s="85">
        <v>650</v>
      </c>
      <c r="C180" s="108" t="s">
        <v>23</v>
      </c>
      <c r="D180" s="108" t="s">
        <v>18</v>
      </c>
      <c r="E180" s="108" t="s">
        <v>283</v>
      </c>
      <c r="F180" s="85">
        <v>321</v>
      </c>
      <c r="G180" s="92">
        <v>145.6</v>
      </c>
      <c r="H180" s="92">
        <v>145.6</v>
      </c>
      <c r="I180" s="86">
        <f t="shared" si="16"/>
        <v>100</v>
      </c>
      <c r="J180" s="104"/>
      <c r="K180" s="104"/>
    </row>
    <row r="181" spans="1:11" s="99" customFormat="1" ht="12.75">
      <c r="A181" s="84" t="s">
        <v>114</v>
      </c>
      <c r="B181" s="85">
        <v>650</v>
      </c>
      <c r="C181" s="108" t="s">
        <v>23</v>
      </c>
      <c r="D181" s="108" t="s">
        <v>18</v>
      </c>
      <c r="E181" s="108" t="s">
        <v>283</v>
      </c>
      <c r="F181" s="85">
        <v>800</v>
      </c>
      <c r="G181" s="92">
        <f>G184+G182</f>
        <v>1423.5</v>
      </c>
      <c r="H181" s="92">
        <f>H184+H182</f>
        <v>1423.5</v>
      </c>
      <c r="I181" s="86">
        <f t="shared" si="16"/>
        <v>100</v>
      </c>
      <c r="J181" s="98"/>
      <c r="K181" s="98"/>
    </row>
    <row r="182" spans="1:9" ht="12.75">
      <c r="A182" s="84" t="s">
        <v>350</v>
      </c>
      <c r="B182" s="85">
        <v>650</v>
      </c>
      <c r="C182" s="108" t="s">
        <v>23</v>
      </c>
      <c r="D182" s="108" t="s">
        <v>18</v>
      </c>
      <c r="E182" s="108" t="s">
        <v>283</v>
      </c>
      <c r="F182" s="85">
        <v>830</v>
      </c>
      <c r="G182" s="92">
        <v>2</v>
      </c>
      <c r="H182" s="92">
        <v>2</v>
      </c>
      <c r="I182" s="86">
        <f t="shared" si="16"/>
        <v>100</v>
      </c>
    </row>
    <row r="183" spans="1:9" ht="33.75">
      <c r="A183" s="84" t="s">
        <v>351</v>
      </c>
      <c r="B183" s="85">
        <v>650</v>
      </c>
      <c r="C183" s="108" t="s">
        <v>23</v>
      </c>
      <c r="D183" s="108" t="s">
        <v>18</v>
      </c>
      <c r="E183" s="108" t="s">
        <v>283</v>
      </c>
      <c r="F183" s="85">
        <v>831</v>
      </c>
      <c r="G183" s="92">
        <v>2</v>
      </c>
      <c r="H183" s="92">
        <v>2</v>
      </c>
      <c r="I183" s="86">
        <f t="shared" si="16"/>
        <v>100</v>
      </c>
    </row>
    <row r="184" spans="1:9" ht="12.75">
      <c r="A184" s="84" t="s">
        <v>222</v>
      </c>
      <c r="B184" s="85">
        <v>650</v>
      </c>
      <c r="C184" s="108" t="s">
        <v>23</v>
      </c>
      <c r="D184" s="108" t="s">
        <v>18</v>
      </c>
      <c r="E184" s="108" t="s">
        <v>283</v>
      </c>
      <c r="F184" s="85">
        <v>850</v>
      </c>
      <c r="G184" s="92">
        <f>G185+G186+G187</f>
        <v>1421.5</v>
      </c>
      <c r="H184" s="92">
        <f>H185+H186+H187</f>
        <v>1421.5</v>
      </c>
      <c r="I184" s="86">
        <f t="shared" si="16"/>
        <v>100</v>
      </c>
    </row>
    <row r="185" spans="1:9" ht="22.5">
      <c r="A185" s="84" t="s">
        <v>208</v>
      </c>
      <c r="B185" s="85">
        <v>650</v>
      </c>
      <c r="C185" s="108" t="s">
        <v>23</v>
      </c>
      <c r="D185" s="108" t="s">
        <v>18</v>
      </c>
      <c r="E185" s="108" t="s">
        <v>283</v>
      </c>
      <c r="F185" s="85">
        <v>851</v>
      </c>
      <c r="G185" s="92">
        <v>1405.6</v>
      </c>
      <c r="H185" s="92">
        <v>1405.6</v>
      </c>
      <c r="I185" s="86">
        <f t="shared" si="16"/>
        <v>100</v>
      </c>
    </row>
    <row r="186" spans="1:9" ht="12.75">
      <c r="A186" s="84" t="s">
        <v>209</v>
      </c>
      <c r="B186" s="85">
        <v>650</v>
      </c>
      <c r="C186" s="108" t="s">
        <v>23</v>
      </c>
      <c r="D186" s="108" t="s">
        <v>18</v>
      </c>
      <c r="E186" s="108" t="s">
        <v>283</v>
      </c>
      <c r="F186" s="85">
        <v>852</v>
      </c>
      <c r="G186" s="92">
        <v>6.7</v>
      </c>
      <c r="H186" s="92">
        <v>6.7</v>
      </c>
      <c r="I186" s="86">
        <f t="shared" si="16"/>
        <v>100</v>
      </c>
    </row>
    <row r="187" spans="1:9" ht="12.75">
      <c r="A187" s="84" t="s">
        <v>210</v>
      </c>
      <c r="B187" s="85">
        <v>650</v>
      </c>
      <c r="C187" s="108" t="s">
        <v>23</v>
      </c>
      <c r="D187" s="108" t="s">
        <v>18</v>
      </c>
      <c r="E187" s="108" t="s">
        <v>283</v>
      </c>
      <c r="F187" s="85">
        <v>853</v>
      </c>
      <c r="G187" s="92">
        <v>9.2</v>
      </c>
      <c r="H187" s="92">
        <v>9.2</v>
      </c>
      <c r="I187" s="86">
        <f t="shared" si="16"/>
        <v>100</v>
      </c>
    </row>
    <row r="188" spans="1:9" ht="22.5">
      <c r="A188" s="84" t="s">
        <v>352</v>
      </c>
      <c r="B188" s="85">
        <v>650</v>
      </c>
      <c r="C188" s="108" t="s">
        <v>23</v>
      </c>
      <c r="D188" s="108" t="s">
        <v>18</v>
      </c>
      <c r="E188" s="108" t="s">
        <v>353</v>
      </c>
      <c r="F188" s="85"/>
      <c r="G188" s="92">
        <f aca="true" t="shared" si="17" ref="G188:H190">G189</f>
        <v>55</v>
      </c>
      <c r="H188" s="92">
        <f t="shared" si="17"/>
        <v>55</v>
      </c>
      <c r="I188" s="86">
        <f t="shared" si="16"/>
        <v>100</v>
      </c>
    </row>
    <row r="189" spans="1:9" ht="22.5">
      <c r="A189" s="84" t="s">
        <v>212</v>
      </c>
      <c r="B189" s="85">
        <v>650</v>
      </c>
      <c r="C189" s="108" t="s">
        <v>23</v>
      </c>
      <c r="D189" s="108" t="s">
        <v>18</v>
      </c>
      <c r="E189" s="108" t="s">
        <v>353</v>
      </c>
      <c r="F189" s="85">
        <v>200</v>
      </c>
      <c r="G189" s="92">
        <f t="shared" si="17"/>
        <v>55</v>
      </c>
      <c r="H189" s="92">
        <f t="shared" si="17"/>
        <v>55</v>
      </c>
      <c r="I189" s="86">
        <f t="shared" si="16"/>
        <v>100</v>
      </c>
    </row>
    <row r="190" spans="1:9" ht="33.75">
      <c r="A190" s="84" t="s">
        <v>112</v>
      </c>
      <c r="B190" s="85">
        <v>650</v>
      </c>
      <c r="C190" s="108" t="s">
        <v>23</v>
      </c>
      <c r="D190" s="108" t="s">
        <v>18</v>
      </c>
      <c r="E190" s="108" t="s">
        <v>353</v>
      </c>
      <c r="F190" s="85">
        <v>240</v>
      </c>
      <c r="G190" s="92">
        <f t="shared" si="17"/>
        <v>55</v>
      </c>
      <c r="H190" s="92">
        <f t="shared" si="17"/>
        <v>55</v>
      </c>
      <c r="I190" s="86">
        <f t="shared" si="16"/>
        <v>100</v>
      </c>
    </row>
    <row r="191" spans="1:9" ht="33.75">
      <c r="A191" s="84" t="s">
        <v>213</v>
      </c>
      <c r="B191" s="85">
        <v>650</v>
      </c>
      <c r="C191" s="108" t="s">
        <v>23</v>
      </c>
      <c r="D191" s="108" t="s">
        <v>18</v>
      </c>
      <c r="E191" s="108" t="s">
        <v>353</v>
      </c>
      <c r="F191" s="85">
        <v>244</v>
      </c>
      <c r="G191" s="92">
        <v>55</v>
      </c>
      <c r="H191" s="92">
        <v>55</v>
      </c>
      <c r="I191" s="86">
        <f t="shared" si="16"/>
        <v>100</v>
      </c>
    </row>
    <row r="192" spans="1:9" ht="12.75">
      <c r="A192" s="84" t="s">
        <v>217</v>
      </c>
      <c r="B192" s="85">
        <v>650</v>
      </c>
      <c r="C192" s="108" t="s">
        <v>23</v>
      </c>
      <c r="D192" s="108" t="s">
        <v>18</v>
      </c>
      <c r="E192" s="108" t="s">
        <v>265</v>
      </c>
      <c r="F192" s="85"/>
      <c r="G192" s="92">
        <f>G198+G203+G208</f>
        <v>1531.2</v>
      </c>
      <c r="H192" s="92">
        <f>H198+H203+H208</f>
        <v>1531.2</v>
      </c>
      <c r="I192" s="86">
        <f t="shared" si="16"/>
        <v>100</v>
      </c>
    </row>
    <row r="193" spans="1:9" ht="12.75">
      <c r="A193" s="84" t="s">
        <v>354</v>
      </c>
      <c r="B193" s="85">
        <v>650</v>
      </c>
      <c r="C193" s="108" t="s">
        <v>23</v>
      </c>
      <c r="D193" s="108" t="s">
        <v>18</v>
      </c>
      <c r="E193" s="108" t="s">
        <v>265</v>
      </c>
      <c r="F193" s="85"/>
      <c r="G193" s="92">
        <f aca="true" t="shared" si="18" ref="G193:H196">G194</f>
        <v>30.6</v>
      </c>
      <c r="H193" s="92">
        <f t="shared" si="18"/>
        <v>30.6</v>
      </c>
      <c r="I193" s="86">
        <f t="shared" si="16"/>
        <v>100</v>
      </c>
    </row>
    <row r="194" spans="1:9" ht="12.75">
      <c r="A194" s="84" t="s">
        <v>355</v>
      </c>
      <c r="B194" s="85">
        <v>650</v>
      </c>
      <c r="C194" s="108" t="s">
        <v>23</v>
      </c>
      <c r="D194" s="108" t="s">
        <v>18</v>
      </c>
      <c r="E194" s="108" t="s">
        <v>356</v>
      </c>
      <c r="F194" s="85"/>
      <c r="G194" s="92">
        <f t="shared" si="18"/>
        <v>30.6</v>
      </c>
      <c r="H194" s="92">
        <f t="shared" si="18"/>
        <v>30.6</v>
      </c>
      <c r="I194" s="86">
        <f t="shared" si="16"/>
        <v>100</v>
      </c>
    </row>
    <row r="195" spans="1:9" ht="22.5">
      <c r="A195" s="84" t="s">
        <v>212</v>
      </c>
      <c r="B195" s="85">
        <v>650</v>
      </c>
      <c r="C195" s="108" t="s">
        <v>23</v>
      </c>
      <c r="D195" s="108" t="s">
        <v>18</v>
      </c>
      <c r="E195" s="108" t="s">
        <v>356</v>
      </c>
      <c r="F195" s="85">
        <v>200</v>
      </c>
      <c r="G195" s="92">
        <f t="shared" si="18"/>
        <v>30.6</v>
      </c>
      <c r="H195" s="92">
        <f t="shared" si="18"/>
        <v>30.6</v>
      </c>
      <c r="I195" s="86">
        <f t="shared" si="16"/>
        <v>100</v>
      </c>
    </row>
    <row r="196" spans="1:9" ht="33.75">
      <c r="A196" s="84" t="s">
        <v>112</v>
      </c>
      <c r="B196" s="85">
        <v>650</v>
      </c>
      <c r="C196" s="108" t="s">
        <v>23</v>
      </c>
      <c r="D196" s="108" t="s">
        <v>18</v>
      </c>
      <c r="E196" s="108" t="s">
        <v>356</v>
      </c>
      <c r="F196" s="85">
        <v>240</v>
      </c>
      <c r="G196" s="92">
        <f t="shared" si="18"/>
        <v>30.6</v>
      </c>
      <c r="H196" s="92">
        <f t="shared" si="18"/>
        <v>30.6</v>
      </c>
      <c r="I196" s="86">
        <f t="shared" si="16"/>
        <v>100</v>
      </c>
    </row>
    <row r="197" spans="1:9" ht="33.75">
      <c r="A197" s="84" t="s">
        <v>213</v>
      </c>
      <c r="B197" s="85">
        <v>650</v>
      </c>
      <c r="C197" s="108" t="s">
        <v>23</v>
      </c>
      <c r="D197" s="108" t="s">
        <v>18</v>
      </c>
      <c r="E197" s="108" t="s">
        <v>356</v>
      </c>
      <c r="F197" s="85">
        <v>244</v>
      </c>
      <c r="G197" s="92">
        <v>30.6</v>
      </c>
      <c r="H197" s="92">
        <v>30.6</v>
      </c>
      <c r="I197" s="86">
        <f t="shared" si="16"/>
        <v>100</v>
      </c>
    </row>
    <row r="198" spans="1:9" ht="33.75">
      <c r="A198" s="84" t="s">
        <v>357</v>
      </c>
      <c r="B198" s="85">
        <v>650</v>
      </c>
      <c r="C198" s="108" t="s">
        <v>23</v>
      </c>
      <c r="D198" s="108" t="s">
        <v>18</v>
      </c>
      <c r="E198" s="108" t="s">
        <v>358</v>
      </c>
      <c r="F198" s="85"/>
      <c r="G198" s="92">
        <f>G199</f>
        <v>566.3</v>
      </c>
      <c r="H198" s="92">
        <f>H199</f>
        <v>566.3</v>
      </c>
      <c r="I198" s="86">
        <f t="shared" si="16"/>
        <v>100</v>
      </c>
    </row>
    <row r="199" spans="1:9" ht="56.25">
      <c r="A199" s="84" t="s">
        <v>197</v>
      </c>
      <c r="B199" s="85">
        <v>650</v>
      </c>
      <c r="C199" s="108" t="s">
        <v>23</v>
      </c>
      <c r="D199" s="108" t="s">
        <v>18</v>
      </c>
      <c r="E199" s="108" t="s">
        <v>358</v>
      </c>
      <c r="F199" s="85">
        <v>100</v>
      </c>
      <c r="G199" s="92">
        <f>G200</f>
        <v>566.3</v>
      </c>
      <c r="H199" s="92">
        <f>H200</f>
        <v>566.3</v>
      </c>
      <c r="I199" s="86">
        <f t="shared" si="16"/>
        <v>100</v>
      </c>
    </row>
    <row r="200" spans="1:9" ht="22.5">
      <c r="A200" s="84" t="s">
        <v>245</v>
      </c>
      <c r="B200" s="85">
        <v>650</v>
      </c>
      <c r="C200" s="108" t="s">
        <v>23</v>
      </c>
      <c r="D200" s="108" t="s">
        <v>18</v>
      </c>
      <c r="E200" s="108" t="s">
        <v>358</v>
      </c>
      <c r="F200" s="85">
        <v>110</v>
      </c>
      <c r="G200" s="92">
        <f>G201+G202</f>
        <v>566.3</v>
      </c>
      <c r="H200" s="92">
        <f>H201+H202</f>
        <v>566.3</v>
      </c>
      <c r="I200" s="86">
        <f>H200/G200*100</f>
        <v>100</v>
      </c>
    </row>
    <row r="201" spans="1:9" ht="12.75">
      <c r="A201" s="84" t="s">
        <v>246</v>
      </c>
      <c r="B201" s="85">
        <v>650</v>
      </c>
      <c r="C201" s="108" t="s">
        <v>23</v>
      </c>
      <c r="D201" s="108" t="s">
        <v>18</v>
      </c>
      <c r="E201" s="108" t="s">
        <v>358</v>
      </c>
      <c r="F201" s="85">
        <v>111</v>
      </c>
      <c r="G201" s="92">
        <v>434.9</v>
      </c>
      <c r="H201" s="92">
        <v>434.9</v>
      </c>
      <c r="I201" s="86">
        <f t="shared" si="16"/>
        <v>100</v>
      </c>
    </row>
    <row r="202" spans="1:9" ht="45">
      <c r="A202" s="84" t="s">
        <v>247</v>
      </c>
      <c r="B202" s="85">
        <v>650</v>
      </c>
      <c r="C202" s="108" t="s">
        <v>23</v>
      </c>
      <c r="D202" s="108" t="s">
        <v>18</v>
      </c>
      <c r="E202" s="108" t="s">
        <v>358</v>
      </c>
      <c r="F202" s="85">
        <v>119</v>
      </c>
      <c r="G202" s="92">
        <v>131.4</v>
      </c>
      <c r="H202" s="92">
        <v>131.4</v>
      </c>
      <c r="I202" s="86">
        <f t="shared" si="16"/>
        <v>100</v>
      </c>
    </row>
    <row r="203" spans="1:9" ht="22.5">
      <c r="A203" s="84" t="s">
        <v>359</v>
      </c>
      <c r="B203" s="85">
        <v>650</v>
      </c>
      <c r="C203" s="108" t="s">
        <v>23</v>
      </c>
      <c r="D203" s="108" t="s">
        <v>18</v>
      </c>
      <c r="E203" s="108" t="s">
        <v>360</v>
      </c>
      <c r="F203" s="85"/>
      <c r="G203" s="92">
        <f>G204</f>
        <v>935.1</v>
      </c>
      <c r="H203" s="92">
        <f>H204</f>
        <v>935.1</v>
      </c>
      <c r="I203" s="86">
        <f t="shared" si="16"/>
        <v>100</v>
      </c>
    </row>
    <row r="204" spans="1:9" ht="56.25">
      <c r="A204" s="84" t="s">
        <v>197</v>
      </c>
      <c r="B204" s="85">
        <v>650</v>
      </c>
      <c r="C204" s="108" t="s">
        <v>23</v>
      </c>
      <c r="D204" s="108" t="s">
        <v>18</v>
      </c>
      <c r="E204" s="108" t="s">
        <v>360</v>
      </c>
      <c r="F204" s="85">
        <v>100</v>
      </c>
      <c r="G204" s="92">
        <f>G205</f>
        <v>935.1</v>
      </c>
      <c r="H204" s="92">
        <f>H205</f>
        <v>935.1</v>
      </c>
      <c r="I204" s="86">
        <f t="shared" si="16"/>
        <v>100</v>
      </c>
    </row>
    <row r="205" spans="1:9" ht="22.5">
      <c r="A205" s="84" t="s">
        <v>245</v>
      </c>
      <c r="B205" s="85">
        <v>650</v>
      </c>
      <c r="C205" s="108" t="s">
        <v>23</v>
      </c>
      <c r="D205" s="108" t="s">
        <v>18</v>
      </c>
      <c r="E205" s="108" t="s">
        <v>360</v>
      </c>
      <c r="F205" s="85">
        <v>110</v>
      </c>
      <c r="G205" s="92">
        <f>G206+G207</f>
        <v>935.1</v>
      </c>
      <c r="H205" s="92">
        <f>H206+H207</f>
        <v>935.1</v>
      </c>
      <c r="I205" s="86">
        <f t="shared" si="16"/>
        <v>100</v>
      </c>
    </row>
    <row r="206" spans="1:11" s="105" customFormat="1" ht="12.75">
      <c r="A206" s="84" t="s">
        <v>246</v>
      </c>
      <c r="B206" s="85">
        <v>650</v>
      </c>
      <c r="C206" s="108" t="s">
        <v>23</v>
      </c>
      <c r="D206" s="108" t="s">
        <v>18</v>
      </c>
      <c r="E206" s="108" t="s">
        <v>360</v>
      </c>
      <c r="F206" s="85">
        <v>111</v>
      </c>
      <c r="G206" s="92">
        <v>718.2</v>
      </c>
      <c r="H206" s="92">
        <v>718.2</v>
      </c>
      <c r="I206" s="86">
        <f t="shared" si="16"/>
        <v>100</v>
      </c>
      <c r="J206" s="104"/>
      <c r="K206" s="104"/>
    </row>
    <row r="207" spans="1:11" s="99" customFormat="1" ht="45">
      <c r="A207" s="84" t="s">
        <v>247</v>
      </c>
      <c r="B207" s="85">
        <v>650</v>
      </c>
      <c r="C207" s="108" t="s">
        <v>23</v>
      </c>
      <c r="D207" s="108" t="s">
        <v>18</v>
      </c>
      <c r="E207" s="108" t="s">
        <v>360</v>
      </c>
      <c r="F207" s="85">
        <v>119</v>
      </c>
      <c r="G207" s="92">
        <v>216.9</v>
      </c>
      <c r="H207" s="92">
        <v>216.9</v>
      </c>
      <c r="I207" s="86">
        <f t="shared" si="16"/>
        <v>100</v>
      </c>
      <c r="J207" s="98"/>
      <c r="K207" s="98"/>
    </row>
    <row r="208" spans="1:9" ht="33.75">
      <c r="A208" s="84" t="s">
        <v>361</v>
      </c>
      <c r="B208" s="85">
        <v>650</v>
      </c>
      <c r="C208" s="108" t="s">
        <v>23</v>
      </c>
      <c r="D208" s="108" t="s">
        <v>18</v>
      </c>
      <c r="E208" s="108" t="s">
        <v>362</v>
      </c>
      <c r="F208" s="85"/>
      <c r="G208" s="92">
        <f>G209</f>
        <v>29.799999999999997</v>
      </c>
      <c r="H208" s="92">
        <f>H209</f>
        <v>29.799999999999997</v>
      </c>
      <c r="I208" s="86">
        <f t="shared" si="16"/>
        <v>100</v>
      </c>
    </row>
    <row r="209" spans="1:9" ht="56.25">
      <c r="A209" s="84" t="s">
        <v>197</v>
      </c>
      <c r="B209" s="85">
        <v>650</v>
      </c>
      <c r="C209" s="108" t="s">
        <v>23</v>
      </c>
      <c r="D209" s="108" t="s">
        <v>18</v>
      </c>
      <c r="E209" s="108" t="s">
        <v>362</v>
      </c>
      <c r="F209" s="85">
        <v>100</v>
      </c>
      <c r="G209" s="92">
        <f>G210</f>
        <v>29.799999999999997</v>
      </c>
      <c r="H209" s="92">
        <f>H210</f>
        <v>29.799999999999997</v>
      </c>
      <c r="I209" s="86">
        <f t="shared" si="16"/>
        <v>100</v>
      </c>
    </row>
    <row r="210" spans="1:11" s="99" customFormat="1" ht="22.5">
      <c r="A210" s="84" t="s">
        <v>245</v>
      </c>
      <c r="B210" s="85">
        <v>650</v>
      </c>
      <c r="C210" s="108" t="s">
        <v>23</v>
      </c>
      <c r="D210" s="108" t="s">
        <v>18</v>
      </c>
      <c r="E210" s="108" t="s">
        <v>362</v>
      </c>
      <c r="F210" s="85">
        <v>110</v>
      </c>
      <c r="G210" s="92">
        <f>G211+G212</f>
        <v>29.799999999999997</v>
      </c>
      <c r="H210" s="92">
        <f>H211+H212</f>
        <v>29.799999999999997</v>
      </c>
      <c r="I210" s="86">
        <f t="shared" si="16"/>
        <v>100</v>
      </c>
      <c r="J210" s="98"/>
      <c r="K210" s="98"/>
    </row>
    <row r="211" spans="1:9" ht="12.75">
      <c r="A211" s="84" t="s">
        <v>246</v>
      </c>
      <c r="B211" s="85">
        <v>650</v>
      </c>
      <c r="C211" s="108" t="s">
        <v>23</v>
      </c>
      <c r="D211" s="108" t="s">
        <v>18</v>
      </c>
      <c r="E211" s="108" t="s">
        <v>362</v>
      </c>
      <c r="F211" s="85">
        <v>111</v>
      </c>
      <c r="G211" s="92">
        <v>22.9</v>
      </c>
      <c r="H211" s="92">
        <v>22.9</v>
      </c>
      <c r="I211" s="86">
        <f t="shared" si="16"/>
        <v>100</v>
      </c>
    </row>
    <row r="212" spans="1:9" ht="45">
      <c r="A212" s="84" t="s">
        <v>247</v>
      </c>
      <c r="B212" s="85">
        <v>650</v>
      </c>
      <c r="C212" s="108" t="s">
        <v>23</v>
      </c>
      <c r="D212" s="108" t="s">
        <v>18</v>
      </c>
      <c r="E212" s="108" t="s">
        <v>362</v>
      </c>
      <c r="F212" s="85">
        <v>119</v>
      </c>
      <c r="G212" s="92">
        <v>6.9</v>
      </c>
      <c r="H212" s="92">
        <v>6.9</v>
      </c>
      <c r="I212" s="86">
        <f t="shared" si="16"/>
        <v>100</v>
      </c>
    </row>
    <row r="213" spans="1:9" ht="12.75">
      <c r="A213" s="100" t="s">
        <v>252</v>
      </c>
      <c r="B213" s="101">
        <v>650</v>
      </c>
      <c r="C213" s="107" t="s">
        <v>24</v>
      </c>
      <c r="D213" s="107"/>
      <c r="E213" s="107"/>
      <c r="F213" s="101"/>
      <c r="G213" s="102">
        <f aca="true" t="shared" si="19" ref="G213:H219">G214</f>
        <v>776.1</v>
      </c>
      <c r="H213" s="102">
        <f t="shared" si="19"/>
        <v>776.1</v>
      </c>
      <c r="I213" s="103">
        <f t="shared" si="16"/>
        <v>100</v>
      </c>
    </row>
    <row r="214" spans="1:9" ht="12.75">
      <c r="A214" s="94" t="s">
        <v>115</v>
      </c>
      <c r="B214" s="95">
        <v>650</v>
      </c>
      <c r="C214" s="109" t="s">
        <v>24</v>
      </c>
      <c r="D214" s="109" t="s">
        <v>18</v>
      </c>
      <c r="E214" s="109"/>
      <c r="F214" s="95"/>
      <c r="G214" s="96">
        <f t="shared" si="19"/>
        <v>776.1</v>
      </c>
      <c r="H214" s="96">
        <f t="shared" si="19"/>
        <v>776.1</v>
      </c>
      <c r="I214" s="97">
        <f t="shared" si="16"/>
        <v>100</v>
      </c>
    </row>
    <row r="215" spans="1:9" ht="45">
      <c r="A215" s="84" t="s">
        <v>363</v>
      </c>
      <c r="B215" s="85">
        <v>650</v>
      </c>
      <c r="C215" s="108" t="s">
        <v>24</v>
      </c>
      <c r="D215" s="108" t="s">
        <v>18</v>
      </c>
      <c r="E215" s="108" t="s">
        <v>284</v>
      </c>
      <c r="F215" s="85"/>
      <c r="G215" s="92">
        <f t="shared" si="19"/>
        <v>776.1</v>
      </c>
      <c r="H215" s="92">
        <f t="shared" si="19"/>
        <v>776.1</v>
      </c>
      <c r="I215" s="86">
        <f t="shared" si="16"/>
        <v>100</v>
      </c>
    </row>
    <row r="216" spans="1:9" ht="33.75">
      <c r="A216" s="84" t="s">
        <v>253</v>
      </c>
      <c r="B216" s="85">
        <v>650</v>
      </c>
      <c r="C216" s="108" t="s">
        <v>24</v>
      </c>
      <c r="D216" s="108" t="s">
        <v>18</v>
      </c>
      <c r="E216" s="108" t="s">
        <v>364</v>
      </c>
      <c r="F216" s="85"/>
      <c r="G216" s="92">
        <f t="shared" si="19"/>
        <v>776.1</v>
      </c>
      <c r="H216" s="92">
        <f t="shared" si="19"/>
        <v>776.1</v>
      </c>
      <c r="I216" s="86">
        <f t="shared" si="16"/>
        <v>100</v>
      </c>
    </row>
    <row r="217" spans="1:9" ht="33.75">
      <c r="A217" s="84" t="s">
        <v>254</v>
      </c>
      <c r="B217" s="85">
        <v>650</v>
      </c>
      <c r="C217" s="108" t="s">
        <v>24</v>
      </c>
      <c r="D217" s="108" t="s">
        <v>18</v>
      </c>
      <c r="E217" s="108" t="s">
        <v>365</v>
      </c>
      <c r="F217" s="85"/>
      <c r="G217" s="92">
        <f t="shared" si="19"/>
        <v>776.1</v>
      </c>
      <c r="H217" s="92">
        <f t="shared" si="19"/>
        <v>776.1</v>
      </c>
      <c r="I217" s="86">
        <f t="shared" si="16"/>
        <v>100</v>
      </c>
    </row>
    <row r="218" spans="1:9" ht="22.5">
      <c r="A218" s="84" t="s">
        <v>116</v>
      </c>
      <c r="B218" s="85">
        <v>650</v>
      </c>
      <c r="C218" s="108" t="s">
        <v>24</v>
      </c>
      <c r="D218" s="108" t="s">
        <v>18</v>
      </c>
      <c r="E218" s="108" t="s">
        <v>365</v>
      </c>
      <c r="F218" s="85">
        <v>300</v>
      </c>
      <c r="G218" s="92">
        <f t="shared" si="19"/>
        <v>776.1</v>
      </c>
      <c r="H218" s="92">
        <f t="shared" si="19"/>
        <v>776.1</v>
      </c>
      <c r="I218" s="86">
        <f t="shared" si="16"/>
        <v>100</v>
      </c>
    </row>
    <row r="219" spans="1:9" ht="22.5">
      <c r="A219" s="84" t="s">
        <v>117</v>
      </c>
      <c r="B219" s="85">
        <v>650</v>
      </c>
      <c r="C219" s="108" t="s">
        <v>24</v>
      </c>
      <c r="D219" s="108" t="s">
        <v>18</v>
      </c>
      <c r="E219" s="108" t="s">
        <v>365</v>
      </c>
      <c r="F219" s="85">
        <v>320</v>
      </c>
      <c r="G219" s="92">
        <f t="shared" si="19"/>
        <v>776.1</v>
      </c>
      <c r="H219" s="92">
        <f t="shared" si="19"/>
        <v>776.1</v>
      </c>
      <c r="I219" s="86">
        <f t="shared" si="16"/>
        <v>100</v>
      </c>
    </row>
    <row r="220" spans="1:9" ht="33.75">
      <c r="A220" s="84" t="s">
        <v>251</v>
      </c>
      <c r="B220" s="85">
        <v>650</v>
      </c>
      <c r="C220" s="108" t="s">
        <v>24</v>
      </c>
      <c r="D220" s="108" t="s">
        <v>18</v>
      </c>
      <c r="E220" s="108" t="s">
        <v>365</v>
      </c>
      <c r="F220" s="85">
        <v>321</v>
      </c>
      <c r="G220" s="92">
        <v>776.1</v>
      </c>
      <c r="H220" s="92">
        <v>776.1</v>
      </c>
      <c r="I220" s="86">
        <f t="shared" si="16"/>
        <v>100</v>
      </c>
    </row>
    <row r="221" spans="1:9" ht="12.75">
      <c r="A221" s="100" t="s">
        <v>255</v>
      </c>
      <c r="B221" s="101">
        <v>650</v>
      </c>
      <c r="C221" s="107" t="s">
        <v>25</v>
      </c>
      <c r="D221" s="107"/>
      <c r="E221" s="107"/>
      <c r="F221" s="101"/>
      <c r="G221" s="102">
        <f aca="true" t="shared" si="20" ref="G221:H226">G222</f>
        <v>12.3</v>
      </c>
      <c r="H221" s="102">
        <f t="shared" si="20"/>
        <v>12.3</v>
      </c>
      <c r="I221" s="103">
        <f t="shared" si="16"/>
        <v>100</v>
      </c>
    </row>
    <row r="222" spans="1:9" ht="22.5">
      <c r="A222" s="94" t="s">
        <v>58</v>
      </c>
      <c r="B222" s="95">
        <v>650</v>
      </c>
      <c r="C222" s="109" t="s">
        <v>25</v>
      </c>
      <c r="D222" s="109" t="s">
        <v>21</v>
      </c>
      <c r="E222" s="109"/>
      <c r="F222" s="95"/>
      <c r="G222" s="96">
        <f t="shared" si="20"/>
        <v>12.3</v>
      </c>
      <c r="H222" s="96">
        <f t="shared" si="20"/>
        <v>12.3</v>
      </c>
      <c r="I222" s="97">
        <f t="shared" si="16"/>
        <v>100</v>
      </c>
    </row>
    <row r="223" spans="1:9" ht="12.75">
      <c r="A223" s="84" t="s">
        <v>217</v>
      </c>
      <c r="B223" s="85">
        <v>650</v>
      </c>
      <c r="C223" s="108" t="s">
        <v>25</v>
      </c>
      <c r="D223" s="108" t="s">
        <v>21</v>
      </c>
      <c r="E223" s="108" t="s">
        <v>284</v>
      </c>
      <c r="F223" s="85"/>
      <c r="G223" s="92">
        <f t="shared" si="20"/>
        <v>12.3</v>
      </c>
      <c r="H223" s="92">
        <f t="shared" si="20"/>
        <v>12.3</v>
      </c>
      <c r="I223" s="86">
        <f t="shared" si="16"/>
        <v>100</v>
      </c>
    </row>
    <row r="224" spans="1:9" ht="22.5">
      <c r="A224" s="84" t="s">
        <v>111</v>
      </c>
      <c r="B224" s="85">
        <v>650</v>
      </c>
      <c r="C224" s="108" t="s">
        <v>25</v>
      </c>
      <c r="D224" s="108" t="s">
        <v>21</v>
      </c>
      <c r="E224" s="108" t="s">
        <v>284</v>
      </c>
      <c r="F224" s="85"/>
      <c r="G224" s="92">
        <f t="shared" si="20"/>
        <v>12.3</v>
      </c>
      <c r="H224" s="92">
        <f t="shared" si="20"/>
        <v>12.3</v>
      </c>
      <c r="I224" s="86">
        <f t="shared" si="16"/>
        <v>100</v>
      </c>
    </row>
    <row r="225" spans="1:9" ht="22.5">
      <c r="A225" s="84" t="s">
        <v>212</v>
      </c>
      <c r="B225" s="85">
        <v>650</v>
      </c>
      <c r="C225" s="108" t="s">
        <v>25</v>
      </c>
      <c r="D225" s="108" t="s">
        <v>21</v>
      </c>
      <c r="E225" s="108" t="s">
        <v>345</v>
      </c>
      <c r="F225" s="85">
        <v>200</v>
      </c>
      <c r="G225" s="92">
        <f t="shared" si="20"/>
        <v>12.3</v>
      </c>
      <c r="H225" s="92">
        <f t="shared" si="20"/>
        <v>12.3</v>
      </c>
      <c r="I225" s="86">
        <f t="shared" si="16"/>
        <v>100</v>
      </c>
    </row>
    <row r="226" spans="1:9" ht="33.75">
      <c r="A226" s="84" t="s">
        <v>112</v>
      </c>
      <c r="B226" s="85">
        <v>650</v>
      </c>
      <c r="C226" s="108" t="s">
        <v>25</v>
      </c>
      <c r="D226" s="108" t="s">
        <v>21</v>
      </c>
      <c r="E226" s="108" t="s">
        <v>345</v>
      </c>
      <c r="F226" s="85">
        <v>240</v>
      </c>
      <c r="G226" s="92">
        <f t="shared" si="20"/>
        <v>12.3</v>
      </c>
      <c r="H226" s="92">
        <f t="shared" si="20"/>
        <v>12.3</v>
      </c>
      <c r="I226" s="86">
        <f t="shared" si="16"/>
        <v>100</v>
      </c>
    </row>
    <row r="227" spans="1:9" ht="33.75">
      <c r="A227" s="84" t="s">
        <v>213</v>
      </c>
      <c r="B227" s="85">
        <v>650</v>
      </c>
      <c r="C227" s="108" t="s">
        <v>25</v>
      </c>
      <c r="D227" s="108" t="s">
        <v>21</v>
      </c>
      <c r="E227" s="108" t="s">
        <v>345</v>
      </c>
      <c r="F227" s="85">
        <v>244</v>
      </c>
      <c r="G227" s="92">
        <v>12.3</v>
      </c>
      <c r="H227" s="92">
        <v>12.3</v>
      </c>
      <c r="I227" s="86">
        <f t="shared" si="16"/>
        <v>100</v>
      </c>
    </row>
    <row r="228" spans="1:9" ht="12.75">
      <c r="A228" s="84" t="s">
        <v>52</v>
      </c>
      <c r="B228" s="85"/>
      <c r="C228" s="108"/>
      <c r="D228" s="108"/>
      <c r="E228" s="108"/>
      <c r="F228" s="85"/>
      <c r="G228" s="92">
        <f>G221+G213+G164+G155+G112+G82+G57+G46+G11</f>
        <v>45519.34</v>
      </c>
      <c r="H228" s="92">
        <f>H221+H213+H164+H155+H112+H82+H57+H46+H11</f>
        <v>45429.04</v>
      </c>
      <c r="I228" s="86">
        <f t="shared" si="16"/>
        <v>99.80162278275564</v>
      </c>
    </row>
  </sheetData>
  <sheetProtection/>
  <mergeCells count="3">
    <mergeCell ref="H2:K2"/>
    <mergeCell ref="H3:K3"/>
    <mergeCell ref="A6:I6"/>
  </mergeCells>
  <printOptions/>
  <pageMargins left="0.75" right="0.11" top="0.52" bottom="0.51" header="0.5" footer="0.5"/>
  <pageSetup horizontalDpi="600" verticalDpi="600" orientation="portrait" paperSize="9" scale="79" r:id="rId1"/>
  <colBreaks count="1" manualBreakCount="1">
    <brk id="11" max="1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2.125" style="0" customWidth="1"/>
    <col min="2" max="3" width="1.875" style="0" customWidth="1"/>
    <col min="4" max="4" width="2.00390625" style="0" customWidth="1"/>
    <col min="5" max="5" width="1.625" style="0" customWidth="1"/>
    <col min="6" max="6" width="43.625" style="0" customWidth="1"/>
    <col min="8" max="8" width="5.25390625" style="0" customWidth="1"/>
    <col min="9" max="9" width="4.625" style="0" customWidth="1"/>
    <col min="10" max="10" width="6.625" style="0" customWidth="1"/>
    <col min="12" max="12" width="15.625" style="0" customWidth="1"/>
    <col min="13" max="13" width="16.25390625" style="0" customWidth="1"/>
    <col min="14" max="14" width="10.25390625" style="0" customWidth="1"/>
  </cols>
  <sheetData>
    <row r="2" spans="1:13" ht="15.75">
      <c r="A2" s="26"/>
      <c r="L2" s="204" t="s">
        <v>54</v>
      </c>
      <c r="M2" s="204"/>
    </row>
    <row r="3" spans="1:15" ht="15.75">
      <c r="A3" s="26"/>
      <c r="L3" s="149" t="s">
        <v>292</v>
      </c>
      <c r="M3" s="149"/>
      <c r="N3" s="149"/>
      <c r="O3" s="149"/>
    </row>
    <row r="4" spans="1:15" ht="15.75">
      <c r="A4" s="26"/>
      <c r="L4" s="149" t="s">
        <v>293</v>
      </c>
      <c r="M4" s="149"/>
      <c r="N4" s="149"/>
      <c r="O4" s="149"/>
    </row>
    <row r="5" spans="1:14" ht="15.75">
      <c r="A5" s="26"/>
      <c r="L5" s="166" t="s">
        <v>294</v>
      </c>
      <c r="M5" s="166"/>
      <c r="N5" s="167"/>
    </row>
    <row r="6" spans="1:14" ht="15.75">
      <c r="A6" s="26"/>
      <c r="L6" s="77" t="s">
        <v>367</v>
      </c>
      <c r="M6" s="110"/>
      <c r="N6" s="111"/>
    </row>
    <row r="7" spans="1:14" ht="15.75">
      <c r="A7" s="26"/>
      <c r="L7" s="110"/>
      <c r="M7" s="110"/>
      <c r="N7" s="111"/>
    </row>
    <row r="8" spans="1:14" ht="69.75" customHeight="1">
      <c r="A8" s="164" t="s">
        <v>256</v>
      </c>
      <c r="B8" s="164"/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ht="13.5" thickBot="1"/>
    <row r="10" spans="1:14" ht="12.75">
      <c r="A10" s="188" t="s">
        <v>30</v>
      </c>
      <c r="B10" s="189"/>
      <c r="C10" s="189"/>
      <c r="D10" s="189"/>
      <c r="E10" s="189"/>
      <c r="F10" s="190"/>
      <c r="G10" s="168" t="s">
        <v>40</v>
      </c>
      <c r="H10" s="197" t="s">
        <v>67</v>
      </c>
      <c r="I10" s="198"/>
      <c r="J10" s="198"/>
      <c r="K10" s="199"/>
      <c r="L10" s="168" t="s">
        <v>68</v>
      </c>
      <c r="M10" s="168" t="s">
        <v>69</v>
      </c>
      <c r="N10" s="212" t="s">
        <v>71</v>
      </c>
    </row>
    <row r="11" spans="1:14" ht="12.75">
      <c r="A11" s="191"/>
      <c r="B11" s="192"/>
      <c r="C11" s="192"/>
      <c r="D11" s="192"/>
      <c r="E11" s="192"/>
      <c r="F11" s="193"/>
      <c r="G11" s="169"/>
      <c r="H11" s="200" t="s">
        <v>70</v>
      </c>
      <c r="I11" s="201"/>
      <c r="J11" s="202"/>
      <c r="K11" s="171" t="s">
        <v>41</v>
      </c>
      <c r="L11" s="169"/>
      <c r="M11" s="169"/>
      <c r="N11" s="213"/>
    </row>
    <row r="12" spans="1:14" ht="12.75">
      <c r="A12" s="194"/>
      <c r="B12" s="195"/>
      <c r="C12" s="195"/>
      <c r="D12" s="195"/>
      <c r="E12" s="195"/>
      <c r="F12" s="196"/>
      <c r="G12" s="170"/>
      <c r="H12" s="203"/>
      <c r="I12" s="195"/>
      <c r="J12" s="196"/>
      <c r="K12" s="172"/>
      <c r="L12" s="170"/>
      <c r="M12" s="170"/>
      <c r="N12" s="214"/>
    </row>
    <row r="13" spans="1:14" ht="13.5" thickBot="1">
      <c r="A13" s="205" t="s">
        <v>42</v>
      </c>
      <c r="B13" s="206"/>
      <c r="C13" s="206"/>
      <c r="D13" s="206"/>
      <c r="E13" s="206"/>
      <c r="F13" s="207"/>
      <c r="G13" s="32" t="s">
        <v>43</v>
      </c>
      <c r="H13" s="208" t="s">
        <v>44</v>
      </c>
      <c r="I13" s="206"/>
      <c r="J13" s="207"/>
      <c r="K13" s="32" t="s">
        <v>45</v>
      </c>
      <c r="L13" s="32" t="s">
        <v>46</v>
      </c>
      <c r="M13" s="32" t="s">
        <v>47</v>
      </c>
      <c r="N13" s="33" t="s">
        <v>75</v>
      </c>
    </row>
    <row r="14" spans="1:14" ht="12.75">
      <c r="A14" s="209" t="s">
        <v>72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1"/>
      <c r="L14" s="51">
        <f aca="true" t="shared" si="0" ref="L14:M16">L15</f>
        <v>0</v>
      </c>
      <c r="M14" s="51">
        <f t="shared" si="0"/>
        <v>0</v>
      </c>
      <c r="N14" s="45"/>
    </row>
    <row r="15" spans="1:14" ht="12.75">
      <c r="A15" s="34"/>
      <c r="B15" s="173" t="s">
        <v>73</v>
      </c>
      <c r="C15" s="174"/>
      <c r="D15" s="174"/>
      <c r="E15" s="174"/>
      <c r="F15" s="174"/>
      <c r="G15" s="174"/>
      <c r="H15" s="174"/>
      <c r="I15" s="174"/>
      <c r="J15" s="174"/>
      <c r="K15" s="175"/>
      <c r="L15" s="52">
        <f t="shared" si="0"/>
        <v>0</v>
      </c>
      <c r="M15" s="52">
        <f t="shared" si="0"/>
        <v>0</v>
      </c>
      <c r="N15" s="43" t="s">
        <v>70</v>
      </c>
    </row>
    <row r="16" spans="1:14" ht="12.75">
      <c r="A16" s="35"/>
      <c r="B16" s="36"/>
      <c r="C16" s="176" t="s">
        <v>74</v>
      </c>
      <c r="D16" s="177"/>
      <c r="E16" s="177"/>
      <c r="F16" s="177"/>
      <c r="G16" s="177"/>
      <c r="H16" s="177"/>
      <c r="I16" s="177"/>
      <c r="J16" s="177"/>
      <c r="K16" s="178"/>
      <c r="L16" s="51">
        <f t="shared" si="0"/>
        <v>0</v>
      </c>
      <c r="M16" s="51">
        <f t="shared" si="0"/>
        <v>0</v>
      </c>
      <c r="N16" s="46" t="s">
        <v>70</v>
      </c>
    </row>
    <row r="17" spans="1:14" ht="28.5" customHeight="1">
      <c r="A17" s="37"/>
      <c r="B17" s="29"/>
      <c r="C17" s="29"/>
      <c r="D17" s="29"/>
      <c r="E17" s="29"/>
      <c r="F17" s="38" t="s">
        <v>64</v>
      </c>
      <c r="G17" s="30" t="s">
        <v>63</v>
      </c>
      <c r="H17" s="179" t="s">
        <v>76</v>
      </c>
      <c r="I17" s="180"/>
      <c r="J17" s="181"/>
      <c r="K17" s="30" t="s">
        <v>77</v>
      </c>
      <c r="L17" s="53">
        <v>0</v>
      </c>
      <c r="M17" s="53">
        <v>0</v>
      </c>
      <c r="N17" s="47"/>
    </row>
    <row r="18" spans="1:14" ht="12.75">
      <c r="A18" s="34"/>
      <c r="B18" s="173" t="s">
        <v>80</v>
      </c>
      <c r="C18" s="174"/>
      <c r="D18" s="174"/>
      <c r="E18" s="174"/>
      <c r="F18" s="174"/>
      <c r="G18" s="174"/>
      <c r="H18" s="174"/>
      <c r="I18" s="174"/>
      <c r="J18" s="174"/>
      <c r="K18" s="175"/>
      <c r="L18" s="67">
        <f>L19</f>
        <v>261.5</v>
      </c>
      <c r="M18" s="67">
        <f>M19</f>
        <v>48.5</v>
      </c>
      <c r="N18" s="44">
        <f>M18/L18*100</f>
        <v>18.54684512428298</v>
      </c>
    </row>
    <row r="19" spans="1:14" ht="12.75">
      <c r="A19" s="35"/>
      <c r="B19" s="36"/>
      <c r="C19" s="176" t="s">
        <v>81</v>
      </c>
      <c r="D19" s="177"/>
      <c r="E19" s="177"/>
      <c r="F19" s="177"/>
      <c r="G19" s="177"/>
      <c r="H19" s="177"/>
      <c r="I19" s="177"/>
      <c r="J19" s="177"/>
      <c r="K19" s="178"/>
      <c r="L19" s="68">
        <f>L20</f>
        <v>261.5</v>
      </c>
      <c r="M19" s="68">
        <f>M20</f>
        <v>48.5</v>
      </c>
      <c r="N19" s="48"/>
    </row>
    <row r="20" spans="1:14" ht="12.75">
      <c r="A20" s="35"/>
      <c r="B20" s="36"/>
      <c r="C20" s="41"/>
      <c r="D20" s="185" t="s">
        <v>82</v>
      </c>
      <c r="E20" s="186"/>
      <c r="F20" s="186"/>
      <c r="G20" s="186"/>
      <c r="H20" s="186"/>
      <c r="I20" s="186"/>
      <c r="J20" s="186"/>
      <c r="K20" s="187"/>
      <c r="L20" s="68">
        <f>L21+L22</f>
        <v>261.5</v>
      </c>
      <c r="M20" s="68">
        <f>M21+M22</f>
        <v>48.5</v>
      </c>
      <c r="N20" s="46"/>
    </row>
    <row r="21" spans="1:14" ht="24" customHeight="1">
      <c r="A21" s="37"/>
      <c r="B21" s="29"/>
      <c r="C21" s="29"/>
      <c r="D21" s="29"/>
      <c r="E21" s="29"/>
      <c r="F21" s="42" t="s">
        <v>65</v>
      </c>
      <c r="G21" s="71" t="s">
        <v>93</v>
      </c>
      <c r="H21" s="182" t="s">
        <v>83</v>
      </c>
      <c r="I21" s="183"/>
      <c r="J21" s="184"/>
      <c r="K21" s="31" t="s">
        <v>78</v>
      </c>
      <c r="L21" s="69">
        <v>-45257.9</v>
      </c>
      <c r="M21" s="69">
        <v>-45380.6</v>
      </c>
      <c r="N21" s="44">
        <f>M21/L21*100</f>
        <v>100.27111288857857</v>
      </c>
    </row>
    <row r="22" spans="1:14" ht="39" customHeight="1" thickBot="1">
      <c r="A22" s="37"/>
      <c r="B22" s="29"/>
      <c r="C22" s="29"/>
      <c r="D22" s="29"/>
      <c r="E22" s="29"/>
      <c r="F22" s="38" t="s">
        <v>66</v>
      </c>
      <c r="G22" s="72" t="s">
        <v>93</v>
      </c>
      <c r="H22" s="161" t="s">
        <v>83</v>
      </c>
      <c r="I22" s="162"/>
      <c r="J22" s="163"/>
      <c r="K22" s="30" t="s">
        <v>79</v>
      </c>
      <c r="L22" s="69">
        <v>45519.4</v>
      </c>
      <c r="M22" s="69">
        <v>45429.1</v>
      </c>
      <c r="N22" s="44">
        <f>M22/L22*100</f>
        <v>99.80162304424047</v>
      </c>
    </row>
    <row r="23" spans="1:14" ht="13.5" thickBo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40" t="s">
        <v>118</v>
      </c>
      <c r="L23" s="70">
        <f>L14+L19</f>
        <v>261.5</v>
      </c>
      <c r="M23" s="70">
        <f>M14+M19</f>
        <v>48.5</v>
      </c>
      <c r="N23" s="49">
        <f>M23/L23*100</f>
        <v>18.54684512428298</v>
      </c>
    </row>
  </sheetData>
  <sheetProtection/>
  <mergeCells count="24">
    <mergeCell ref="L2:M2"/>
    <mergeCell ref="A13:F13"/>
    <mergeCell ref="H13:J13"/>
    <mergeCell ref="A14:K14"/>
    <mergeCell ref="L3:O3"/>
    <mergeCell ref="L4:O4"/>
    <mergeCell ref="N10:N12"/>
    <mergeCell ref="H21:J21"/>
    <mergeCell ref="C19:K19"/>
    <mergeCell ref="D20:K20"/>
    <mergeCell ref="B15:K15"/>
    <mergeCell ref="A10:F12"/>
    <mergeCell ref="H10:K10"/>
    <mergeCell ref="H11:J12"/>
    <mergeCell ref="H22:J22"/>
    <mergeCell ref="A8:N8"/>
    <mergeCell ref="L5:N5"/>
    <mergeCell ref="G10:G12"/>
    <mergeCell ref="K11:K12"/>
    <mergeCell ref="L10:L12"/>
    <mergeCell ref="M10:M12"/>
    <mergeCell ref="B18:K18"/>
    <mergeCell ref="C16:K16"/>
    <mergeCell ref="H17:J17"/>
  </mergeCells>
  <printOptions/>
  <pageMargins left="0.75" right="0.22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ZamGlav</cp:lastModifiedBy>
  <cp:lastPrinted>2018-04-23T11:16:09Z</cp:lastPrinted>
  <dcterms:created xsi:type="dcterms:W3CDTF">2008-02-18T07:33:24Z</dcterms:created>
  <dcterms:modified xsi:type="dcterms:W3CDTF">2018-04-27T05:09:29Z</dcterms:modified>
  <cp:category/>
  <cp:version/>
  <cp:contentType/>
  <cp:contentStatus/>
</cp:coreProperties>
</file>