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6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Override PartName="/xl/revisions/revisionLog15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6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4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6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95" windowWidth="12120" windowHeight="8700" activeTab="1"/>
  </bookViews>
  <sheets>
    <sheet name="Функцион2018" sheetId="2" r:id="rId1"/>
    <sheet name="Вед2018" sheetId="1" r:id="rId2"/>
    <sheet name="Лист1" sheetId="3" r:id="rId3"/>
  </sheets>
  <definedNames>
    <definedName name="_xlnm._FilterDatabase" localSheetId="1" hidden="1">Вед2018!$E$1:$E$343</definedName>
    <definedName name="Z_0ACD4CF0_131D_4AF9_8EA8_EB7D45CA4E62_.wvu.FilterData" localSheetId="1" hidden="1">Вед2018!$A$10:$G$217</definedName>
    <definedName name="Z_0ACD4CF0_131D_4AF9_8EA8_EB7D45CA4E62_.wvu.Rows" localSheetId="1" hidden="1">Вед2018!#REF!,Вед2018!#REF!</definedName>
    <definedName name="Z_0ACD4CF0_131D_4AF9_8EA8_EB7D45CA4E62_.wvu.Rows" localSheetId="0" hidden="1">Функцион2018!#REF!,Функцион2018!#REF!,Функцион2018!#REF!,Функцион2018!#REF!</definedName>
    <definedName name="Z_0E3B6476_041A_4C81_86F3_77105ACFABFF_.wvu.FilterData" localSheetId="1" hidden="1">Вед2018!$A$10:$G$217</definedName>
    <definedName name="Z_0FBBC42C_2EE2_4818_A608_26471E234100_.wvu.FilterData" localSheetId="1" hidden="1">Вед2018!$A$10:$G$217</definedName>
    <definedName name="Z_0FBBC42C_2EE2_4818_A608_26471E234100_.wvu.Rows" localSheetId="0" hidden="1">Функцион2018!#REF!,Функцион2018!#REF!,Функцион2018!#REF!,Функцион2018!#REF!</definedName>
    <definedName name="Z_1907A0D4_1A04_46C7_BA13_828BC6B0DA3F_.wvu.FilterData" localSheetId="1" hidden="1">Вед2018!$A$10:$G$217</definedName>
    <definedName name="Z_1D456867_ECB1_4D8E_874D_17CC7019B8E5_.wvu.FilterData" localSheetId="1" hidden="1">Вед2018!$E$1:$E$343</definedName>
    <definedName name="Z_20C0E8E3_3EF4_465E_97E0_C7C6F948BFE1_.wvu.FilterData" localSheetId="1" hidden="1">Вед2018!$A$10:$G$217</definedName>
    <definedName name="Z_253C72F5_67E4_4ADD_9DF0_B2E4EA188CBE_.wvu.FilterData" localSheetId="1" hidden="1">Вед2018!$A$10:$G$217</definedName>
    <definedName name="Z_29832ADE_E753_4B19_A9AD_744B0F1D561C_.wvu.FilterData" localSheetId="1" hidden="1">Вед2018!$A$10:$G$217</definedName>
    <definedName name="Z_29832ADE_E753_4B19_A9AD_744B0F1D561C_.wvu.Rows" localSheetId="0" hidden="1">Функцион2018!#REF!,Функцион2018!#REF!,Функцион2018!#REF!,Функцион2018!#REF!</definedName>
    <definedName name="Z_2A06B939_39D8_497C_A2E3_EE3A6EB9FB72_.wvu.FilterData" localSheetId="1" hidden="1">Вед2018!$A$10:$G$217</definedName>
    <definedName name="Z_36478EFE_DDFF_4CC3_A0EE_AB3E13284FF8_.wvu.FilterData" localSheetId="1" hidden="1">Вед2018!$A$10:$G$217</definedName>
    <definedName name="Z_36478EFE_DDFF_4CC3_A0EE_AB3E13284FF8_.wvu.Rows" localSheetId="0" hidden="1">Функцион2018!#REF!,Функцион2018!#REF!,Функцион2018!#REF!,Функцион2018!#REF!</definedName>
    <definedName name="Z_37E59057_FA9A_4499_A67F_A3B4FE9F3836_.wvu.FilterData" localSheetId="1" hidden="1">Вед2018!$A$10:$G$217</definedName>
    <definedName name="Z_4AFE580B_5859_43EA_97A2_5651E4714E35_.wvu.FilterData" localSheetId="1" hidden="1">Вед2018!$A$10:$G$217</definedName>
    <definedName name="Z_4B9B207B_6CB3_41F8_8337_9F000A41BEAC_.wvu.FilterData" localSheetId="1" hidden="1">Вед2018!$A$10:$G$217</definedName>
    <definedName name="Z_4F39DA5C_9059_406E_9F89_B6E20F660542_.wvu.FilterData" localSheetId="1" hidden="1">Вед2018!$E$1:$E$343</definedName>
    <definedName name="Z_4F39DA5C_9059_406E_9F89_B6E20F660542_.wvu.PrintArea" localSheetId="1" hidden="1">Вед2018!$A$1:$H$213</definedName>
    <definedName name="Z_4F39DA5C_9059_406E_9F89_B6E20F660542_.wvu.Rows" localSheetId="0" hidden="1">Функцион2018!$17:$17,Функцион2018!$23:$23,Функцион2018!$35:$36</definedName>
    <definedName name="Z_57844251_B758_4481_8918_10B3DC9EDEC9_.wvu.FilterData" localSheetId="1" hidden="1">Вед2018!$A$10:$G$217</definedName>
    <definedName name="Z_57844251_B758_4481_8918_10B3DC9EDEC9_.wvu.Rows" localSheetId="0" hidden="1">Функцион2018!#REF!,Функцион2018!#REF!,Функцион2018!#REF!,Функцион2018!#REF!</definedName>
    <definedName name="Z_5BC0DEB3_F40D_4CCB_9770_2E633770B70C_.wvu.FilterData" localSheetId="1" hidden="1">Вед2018!$A$10:$G$217</definedName>
    <definedName name="Z_6646D18D_37BA_4A1B_B8A1_44C68A7B234E_.wvu.FilterData" localSheetId="1" hidden="1">Вед2018!$A$10:$G$217</definedName>
    <definedName name="Z_6F978F07_3FDE_4D78_94FF_160F89901F78_.wvu.FilterData" localSheetId="1" hidden="1">Вед2018!$A$10:$G$217</definedName>
    <definedName name="Z_7E336887_6101_4DFD_8AF4_393AC06F9DB0_.wvu.FilterData" localSheetId="1" hidden="1">Вед2018!$A$10:$G$217</definedName>
    <definedName name="Z_904EEE15_F689_401B_A578_41B4FD2E001F_.wvu.FilterData" localSheetId="1" hidden="1">Вед2018!$A$10:$G$217</definedName>
    <definedName name="Z_92CDF3B4_C714_4C4F_B6E7_8E2145A85B5B_.wvu.FilterData" localSheetId="1" hidden="1">Вед2018!$E$1:$E$343</definedName>
    <definedName name="Z_9A449F28_629C_4C81_BBAC_5D024334F61E_.wvu.FilterData" localSheetId="1" hidden="1">Вед2018!$A$10:$G$217</definedName>
    <definedName name="Z_AD026BBE_A63D_429C_82A2_555458D3BE3D_.wvu.FilterData" localSheetId="1" hidden="1">Вед2018!$A$10:$G$217</definedName>
    <definedName name="Z_C9E7C3F5_D873_4B13_B6C1_5028AF66D368_.wvu.FilterData" localSheetId="1" hidden="1">Вед2018!$A$10:$G$217</definedName>
    <definedName name="Z_C9E7C3F5_D873_4B13_B6C1_5028AF66D368_.wvu.Rows" localSheetId="0" hidden="1">Функцион2018!#REF!,Функцион2018!#REF!,Функцион2018!#REF!,Функцион2018!#REF!,Функцион2018!#REF!,Функцион2018!#REF!,Функцион2018!#REF!,Функцион2018!#REF!,Функцион2018!#REF!</definedName>
    <definedName name="Z_CE5B1187_CBDF_4A81_845E_6F7CFAE1338B_.wvu.FilterData" localSheetId="1" hidden="1">Вед2018!$A$10:$G$217</definedName>
    <definedName name="Z_CF820AF5_4BA7_438F_997C_2DECDEF7692C_.wvu.FilterData" localSheetId="1" hidden="1">Вед2018!$A$10:$G$217</definedName>
    <definedName name="Z_CF820AF5_4BA7_438F_997C_2DECDEF7692C_.wvu.Rows" localSheetId="0" hidden="1">Функцион2018!#REF!,Функцион2018!#REF!,Функцион2018!#REF!,Функцион2018!#REF!</definedName>
    <definedName name="Z_D69462E6_606E_45E0_B8F4_DE92F60478DA_.wvu.FilterData" localSheetId="1" hidden="1">Вед2018!$A$10:$G$217</definedName>
    <definedName name="Z_DBFC4B20_9CA2_4D10_A39E_5259EAE7CE3E_.wvu.FilterData" localSheetId="1" hidden="1">Вед2018!$A$10:$G$217</definedName>
    <definedName name="Z_DEA7E5F9_FE68_44C3_90E8_EC6A05FF5495_.wvu.FilterData" localSheetId="1" hidden="1">Вед2018!$A$10:$G$217</definedName>
    <definedName name="Z_E174612B_43F1_44FB_9D84_33D2477DA935_.wvu.FilterData" localSheetId="1" hidden="1">Вед2018!$A$10:$G$217</definedName>
    <definedName name="Z_EFC73C27_509B_470B_A461_6B39302B1D0E_.wvu.FilterData" localSheetId="1" hidden="1">Вед2018!$A$10:$G$217</definedName>
    <definedName name="Z_F21A4357_4490_4DC5_AD5F_D74077CDC8A9_.wvu.Cols" localSheetId="0" hidden="1">Функцион2018!$F:$F</definedName>
    <definedName name="Z_F21A4357_4490_4DC5_AD5F_D74077CDC8A9_.wvu.FilterData" localSheetId="1" hidden="1">Вед2018!$A$10:$G$217</definedName>
    <definedName name="Z_F21A4357_4490_4DC5_AD5F_D74077CDC8A9_.wvu.Rows" localSheetId="0" hidden="1">Функцион2018!#REF!,Функцион2018!#REF!,Функцион2018!$13:$14,Функцион2018!#REF!,Функцион2018!#REF!,Функцион2018!#REF!,Функцион2018!#REF!,Функцион2018!#REF!,Функцион2018!#REF!,Функцион2018!#REF!,Функцион2018!#REF!,Функцион2018!#REF!,Функцион2018!#REF!,Функцион2018!#REF!</definedName>
    <definedName name="Z_F302894A_CF82_456A_A20A_50CE2A9DD3D8_.wvu.FilterData" localSheetId="1" hidden="1">Вед2018!$A$10:$G$217</definedName>
  </definedNames>
  <calcPr calcId="125725"/>
  <customWorkbookViews>
    <customWorkbookView name="Юрист - Личное представление" guid="{1D456867-ECB1-4D8E-874D-17CC7019B8E5}" mergeInterval="0" personalView="1" maximized="1" xWindow="1" yWindow="1" windowWidth="1916" windowHeight="846" activeSheetId="1"/>
    <customWorkbookView name="128 - Личное представление" guid="{92CDF3B4-C714-4C4F-B6E7-8E2145A85B5B}" mergeInterval="0" personalView="1" maximized="1" windowWidth="1916" windowHeight="815" activeSheetId="1"/>
    <customWorkbookView name="Зам. главы - Личное представление" guid="{1907A0D4-1A04-46C7-BA13-828BC6B0DA3F}" mergeInterval="0" personalView="1" maximized="1" windowWidth="1916" windowHeight="815" activeSheetId="1"/>
    <customWorkbookView name="Dmitry Pasynkov - Личное представление" guid="{37E59057-FA9A-4499-A67F-A3B4FE9F3836}" mergeInterval="0" personalView="1" maximized="1" xWindow="1" yWindow="1" windowWidth="1916" windowHeight="850" activeSheetId="1"/>
    <customWorkbookView name="Главбух - Личное представление" guid="{904EEE15-F689-401B-A578-41B4FD2E001F}" mergeInterval="0" personalView="1" maximized="1" xWindow="-8" yWindow="-8" windowWidth="1456" windowHeight="876" activeSheetId="1"/>
    <customWorkbookView name="admin - Личное представление" guid="{0ACD4CF0-131D-4AF9-8EA8-EB7D45CA4E62}" mergeInterval="0" personalView="1" maximized="1" xWindow="1" yWindow="1" windowWidth="1440" windowHeight="670" activeSheetId="1"/>
    <customWorkbookView name="Шишкина - Личное представление" guid="{CF820AF5-4BA7-438F-997C-2DECDEF7692C}" mergeInterval="0" personalView="1" maximized="1" xWindow="1" yWindow="1" windowWidth="1024" windowHeight="548" activeSheetId="1"/>
    <customWorkbookView name="1 - Личное представление" guid="{29832ADE-E753-4B19-A9AD-744B0F1D561C}" mergeInterval="0" personalView="1" maximized="1" windowWidth="1020" windowHeight="543" activeSheetId="2"/>
    <customWorkbookView name="Serova - Личное представление" guid="{C9E7C3F5-D873-4B13-B6C1-5028AF66D368}" mergeInterval="0" personalView="1" maximized="1" windowWidth="1020" windowHeight="629" activeSheetId="1"/>
    <customWorkbookView name="Ira - Личное представление" guid="{F21A4357-4490-4DC5-AD5F-D74077CDC8A9}" mergeInterval="0" personalView="1" maximized="1" windowWidth="1020" windowHeight="630" activeSheetId="1"/>
    <customWorkbookView name="Astrahanskay - Личное представление" guid="{4AFE580B-5859-43EA-97A2-5651E4714E35}" mergeInterval="0" personalView="1" maximized="1" windowWidth="1020" windowHeight="603" activeSheetId="1"/>
    <customWorkbookView name="Bogatyreva - Личное представление" guid="{6646D18D-37BA-4A1B-B8A1-44C68A7B234E}" mergeInterval="0" personalView="1" maximized="1" windowWidth="1020" windowHeight="603" activeSheetId="1"/>
    <customWorkbookView name="Галина Анатольевна - Личное представление" guid="{B7F6698D-FDFC-4005-9BE6-CD19CE450D9E}" mergeInterval="0" personalView="1" maximized="1" windowWidth="1020" windowHeight="602" activeSheetId="2"/>
    <customWorkbookView name="Chuhmanova - Личное представление" guid="{42BBB126-133B-41E7-B0B5-848C149E7749}" mergeInterval="0" personalView="1" maximized="1" windowWidth="1020" windowHeight="603" activeSheetId="1"/>
    <customWorkbookView name="Рита - Личное представление" guid="{F302894A-CF82-456A-A20A-50CE2A9DD3D8}" mergeInterval="0" personalView="1" maximized="1" windowWidth="796" windowHeight="432" activeSheetId="1"/>
    <customWorkbookView name="teh_kir - Личное представление" guid="{36478EFE-DDFF-4CC3-A0EE-AB3E13284FF8}" mergeInterval="0" personalView="1" maximized="1" windowWidth="929" windowHeight="556" activeSheetId="1"/>
    <customWorkbookView name="Computer - Личное представление" guid="{0FBBC42C-2EE2-4818-A608-26471E234100}" mergeInterval="0" personalView="1" maximized="1" windowWidth="1276" windowHeight="852" activeSheetId="2"/>
    <customWorkbookView name="09614 - Личное представление" guid="{57844251-B758-4481-8918-10B3DC9EDEC9}" mergeInterval="0" personalView="1" maximized="1" xWindow="1" yWindow="1" windowWidth="1020" windowHeight="523" activeSheetId="1"/>
    <customWorkbookView name="Каргаполова Ольга Владимировна - Личное представление" guid="{E174612B-43F1-44FB-9D84-33D2477DA935}" mergeInterval="0" personalView="1" maximized="1" windowWidth="1916" windowHeight="839" activeSheetId="2"/>
    <customWorkbookView name="127 - Личное представление" guid="{4F39DA5C-9059-406E-9F89-B6E20F660542}" mergeInterval="0" personalView="1" maximized="1" xWindow="1" yWindow="1" windowWidth="1920" windowHeight="850" activeSheetId="1" showComments="commIndAndComment"/>
  </customWorkbookViews>
</workbook>
</file>

<file path=xl/calcChain.xml><?xml version="1.0" encoding="utf-8"?>
<calcChain xmlns="http://schemas.openxmlformats.org/spreadsheetml/2006/main">
  <c r="G51" i="1"/>
  <c r="G182" l="1"/>
  <c r="G181"/>
  <c r="G48"/>
  <c r="G107"/>
  <c r="G175"/>
  <c r="G131"/>
  <c r="G130" s="1"/>
  <c r="G134"/>
  <c r="G133" s="1"/>
  <c r="G129" l="1"/>
  <c r="H68" l="1"/>
  <c r="H67"/>
  <c r="G66"/>
  <c r="H66" s="1"/>
  <c r="H65" s="1"/>
  <c r="H64" s="1"/>
  <c r="G71"/>
  <c r="G57"/>
  <c r="G27"/>
  <c r="G166"/>
  <c r="G65" l="1"/>
  <c r="G64" s="1"/>
  <c r="G192"/>
  <c r="G196"/>
  <c r="G195" s="1"/>
  <c r="G19"/>
  <c r="G18" s="1"/>
  <c r="G17" s="1"/>
  <c r="G16" s="1"/>
  <c r="G26"/>
  <c r="G30"/>
  <c r="G32"/>
  <c r="D11" i="2" s="1"/>
  <c r="G35" i="1"/>
  <c r="G34" s="1"/>
  <c r="G33" s="1"/>
  <c r="G42"/>
  <c r="G41" s="1"/>
  <c r="G45"/>
  <c r="G44" s="1"/>
  <c r="G47"/>
  <c r="H57"/>
  <c r="H58"/>
  <c r="H59"/>
  <c r="H71"/>
  <c r="H72"/>
  <c r="H73"/>
  <c r="G78"/>
  <c r="G77" s="1"/>
  <c r="G76" s="1"/>
  <c r="G75" s="1"/>
  <c r="G74" s="1"/>
  <c r="D17" i="2" s="1"/>
  <c r="G84" i="1"/>
  <c r="G83" s="1"/>
  <c r="G82" s="1"/>
  <c r="G88"/>
  <c r="G87" s="1"/>
  <c r="G96"/>
  <c r="G95" s="1"/>
  <c r="G100"/>
  <c r="G98" s="1"/>
  <c r="G106"/>
  <c r="G105" s="1"/>
  <c r="G104" s="1"/>
  <c r="G110"/>
  <c r="G109" s="1"/>
  <c r="G108" s="1"/>
  <c r="G116"/>
  <c r="G115" s="1"/>
  <c r="G114" s="1"/>
  <c r="G113" s="1"/>
  <c r="G112" s="1"/>
  <c r="D22" i="2" s="1"/>
  <c r="G123" i="1"/>
  <c r="G122" s="1"/>
  <c r="G126"/>
  <c r="G125" s="1"/>
  <c r="G128"/>
  <c r="D26" i="2" s="1"/>
  <c r="G142" i="1"/>
  <c r="G141" s="1"/>
  <c r="G140" s="1"/>
  <c r="G139" s="1"/>
  <c r="G138" s="1"/>
  <c r="G147"/>
  <c r="G145" s="1"/>
  <c r="G144" s="1"/>
  <c r="G153"/>
  <c r="G149" s="1"/>
  <c r="G158"/>
  <c r="G165"/>
  <c r="G174"/>
  <c r="G180"/>
  <c r="G179" s="1"/>
  <c r="G184"/>
  <c r="G183" s="1"/>
  <c r="G189"/>
  <c r="G188" s="1"/>
  <c r="G187" s="1"/>
  <c r="G205"/>
  <c r="G204" s="1"/>
  <c r="G203" s="1"/>
  <c r="G202" s="1"/>
  <c r="G201" s="1"/>
  <c r="G200" s="1"/>
  <c r="G210"/>
  <c r="G209" s="1"/>
  <c r="G208" s="1"/>
  <c r="G212"/>
  <c r="G211" s="1"/>
  <c r="E9" i="2"/>
  <c r="E8" s="1"/>
  <c r="D35"/>
  <c r="G156" i="1" l="1"/>
  <c r="G155" s="1"/>
  <c r="D28" i="2" s="1"/>
  <c r="G157" i="1"/>
  <c r="G152"/>
  <c r="G150" s="1"/>
  <c r="G94"/>
  <c r="G93" s="1"/>
  <c r="G92" s="1"/>
  <c r="G91" s="1"/>
  <c r="G70"/>
  <c r="H70" s="1"/>
  <c r="H69" s="1"/>
  <c r="H63" s="1"/>
  <c r="H62" s="1"/>
  <c r="G137"/>
  <c r="G136" s="1"/>
  <c r="D27" i="2" s="1"/>
  <c r="G173" i="1"/>
  <c r="G86"/>
  <c r="G81" s="1"/>
  <c r="G80" s="1"/>
  <c r="D18" i="2" s="1"/>
  <c r="G40" i="1"/>
  <c r="G39" s="1"/>
  <c r="G38" s="1"/>
  <c r="G37" s="1"/>
  <c r="D12" i="2" s="1"/>
  <c r="D8" s="1"/>
  <c r="D39" s="1"/>
  <c r="G121" i="1"/>
  <c r="G120" s="1"/>
  <c r="G119" s="1"/>
  <c r="D25" i="2" s="1"/>
  <c r="G99" i="1"/>
  <c r="G25"/>
  <c r="G23" s="1"/>
  <c r="G22" s="1"/>
  <c r="D10" i="2" s="1"/>
  <c r="G103" i="1"/>
  <c r="G102" s="1"/>
  <c r="D21" i="2" s="1"/>
  <c r="G164" i="1"/>
  <c r="G163"/>
  <c r="G162" s="1"/>
  <c r="G161" s="1"/>
  <c r="G160" s="1"/>
  <c r="D30" i="2" s="1"/>
  <c r="D29" s="1"/>
  <c r="G207" i="1"/>
  <c r="D38" i="2"/>
  <c r="D37" s="1"/>
  <c r="G199" i="1"/>
  <c r="D34" i="2"/>
  <c r="D33" s="1"/>
  <c r="G15" i="1"/>
  <c r="G14" s="1"/>
  <c r="G146"/>
  <c r="G56"/>
  <c r="G191"/>
  <c r="G90" l="1"/>
  <c r="G69"/>
  <c r="G63" s="1"/>
  <c r="G62" s="1"/>
  <c r="G151"/>
  <c r="G172"/>
  <c r="G171" s="1"/>
  <c r="G170" s="1"/>
  <c r="D32" i="2" s="1"/>
  <c r="D31" s="1"/>
  <c r="G24" i="1"/>
  <c r="D24" i="2"/>
  <c r="G118" i="1"/>
  <c r="D20" i="2"/>
  <c r="D19" s="1"/>
  <c r="G55" i="1"/>
  <c r="G54" s="1"/>
  <c r="G53" s="1"/>
  <c r="H56"/>
  <c r="D9" i="2"/>
  <c r="G13" i="1"/>
  <c r="G61" l="1"/>
  <c r="G169"/>
  <c r="H55"/>
  <c r="H54" s="1"/>
  <c r="D16" i="2" l="1"/>
  <c r="G60" i="1"/>
  <c r="H61"/>
  <c r="H60" s="1"/>
  <c r="H53" l="1"/>
  <c r="G52"/>
  <c r="G12" s="1"/>
  <c r="E16" i="2"/>
  <c r="E15" s="1"/>
  <c r="D15"/>
  <c r="D14" l="1"/>
  <c r="E14" s="1"/>
  <c r="E13" s="1"/>
  <c r="E39" s="1"/>
  <c r="D13"/>
  <c r="H52" i="1"/>
  <c r="H12" s="1"/>
</calcChain>
</file>

<file path=xl/sharedStrings.xml><?xml version="1.0" encoding="utf-8"?>
<sst xmlns="http://schemas.openxmlformats.org/spreadsheetml/2006/main" count="477" uniqueCount="190">
  <si>
    <t xml:space="preserve">Коммунальное хозяйство </t>
  </si>
  <si>
    <t>Резервные фонды</t>
  </si>
  <si>
    <t>Наименование</t>
  </si>
  <si>
    <t>Вед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</si>
  <si>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</si>
  <si>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</si>
  <si>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</si>
  <si>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</si>
  <si>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</si>
  <si>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</si>
  <si>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</si>
  <si>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</si>
  <si>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</si>
  <si>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</si>
  <si>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</si>
  <si>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</si>
  <si>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Национальная оборона</t>
  </si>
  <si>
    <t>Мобилизационная и вневойсковая подготовка</t>
  </si>
  <si>
    <t>Благоустройство</t>
  </si>
  <si>
    <t xml:space="preserve">В том числе за счет субвенций </t>
  </si>
  <si>
    <t>Всего</t>
  </si>
  <si>
    <t>07</t>
  </si>
  <si>
    <t xml:space="preserve">Руководство и управление в сфере установленных функций </t>
  </si>
  <si>
    <t>Приложение № 4</t>
  </si>
  <si>
    <t>03</t>
  </si>
  <si>
    <t>Резервные  фонды</t>
  </si>
  <si>
    <t>Резервные  фонды местных администраций</t>
  </si>
  <si>
    <t>Национальная экономика</t>
  </si>
  <si>
    <t>Связь и информатика</t>
  </si>
  <si>
    <t>Социальная политика</t>
  </si>
  <si>
    <t>Пенсионное обеспечение</t>
  </si>
  <si>
    <t>Средства массовой информации</t>
  </si>
  <si>
    <t>Другие вопросы в области средств массовой информации</t>
  </si>
  <si>
    <t>02</t>
  </si>
  <si>
    <t>Национальная безопасность и правоохранительная деятельность</t>
  </si>
  <si>
    <t>Органы юстиции</t>
  </si>
  <si>
    <t>Общеэкономические вопросы</t>
  </si>
  <si>
    <t xml:space="preserve">Культура, кинематография </t>
  </si>
  <si>
    <t>Непрограммные расходы</t>
  </si>
  <si>
    <t>Культура, кинематография</t>
  </si>
  <si>
    <t>Резервные средства</t>
  </si>
  <si>
    <t>Межбюджетные трансферты</t>
  </si>
  <si>
    <t>Другие вопросы в области национальной безопасности и правоохранительной деятельности</t>
  </si>
  <si>
    <t>Другие вопросыв области национальной безопасности и правоохранительной деятельности</t>
  </si>
  <si>
    <t>Общеэкономические  вопросы</t>
  </si>
  <si>
    <t>Коммунальное хозяйство</t>
  </si>
  <si>
    <t xml:space="preserve">Ведомственная структура расходов бюджета </t>
  </si>
  <si>
    <t xml:space="preserve">Иные выплаты персоналу государственных(муниципальных) органов,за исключением фонда оплаты труда </t>
  </si>
  <si>
    <t>Прочая закупка товаров,работ и услуг для обеспечения государственных(муниципальных )нужд</t>
  </si>
  <si>
    <t>Иные выплаты персоналу казенных учреждений, за исключением фонда оплаты труда</t>
  </si>
  <si>
    <t>00</t>
  </si>
  <si>
    <t xml:space="preserve">Иные межбюджетные трансферты </t>
  </si>
  <si>
    <t>Пособия, компенсации  и иные социальные  выплаты гражданам , кроме публичных нормативных обязательств</t>
  </si>
  <si>
    <t>Иные бюджетные ассигнования</t>
  </si>
  <si>
    <t>Иные закупки товаров,работ и услуг для обеспечения государственных(муниципальных )нужд</t>
  </si>
  <si>
    <t>Расходы на выплату персоналу казенных учреждений</t>
  </si>
  <si>
    <t>Социальное обеспечение и иные выплаты населению</t>
  </si>
  <si>
    <t>Социальные  выплаты гражданам , кроме публичных нормативных социальных выплат</t>
  </si>
  <si>
    <t>6000000000</t>
  </si>
  <si>
    <t>6000007050</t>
  </si>
  <si>
    <t>Уплата налогов,сборов и иных платежей</t>
  </si>
  <si>
    <t>0700000000</t>
  </si>
  <si>
    <t>Дорожное хозяйство (дорожные фонды)</t>
  </si>
  <si>
    <t>0500000000</t>
  </si>
  <si>
    <t>0510000000</t>
  </si>
  <si>
    <t>0520000000</t>
  </si>
  <si>
    <t>01</t>
  </si>
  <si>
    <t>Жилищное хозяйство</t>
  </si>
  <si>
    <t>Подпрограмма 1 «Содержание уличного освещения»</t>
  </si>
  <si>
    <t>Подпрограмма 1.«Развитие культуры"</t>
  </si>
  <si>
    <t>Дорожное хозяйство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</si>
  <si>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</si>
  <si>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</si>
  <si>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обеспечения государственных (муниципальных) нужд</t>
  </si>
  <si>
    <t>к    решению Совета депутатов</t>
  </si>
  <si>
    <t>к   решению Совета</t>
  </si>
  <si>
    <t>Другие вопросы в области национальной экономики</t>
  </si>
  <si>
    <t>Физическая культура и спорт</t>
  </si>
  <si>
    <t>Физическая культура</t>
  </si>
  <si>
    <t>муниципального образования сельское поселение Мулымья</t>
  </si>
  <si>
    <t>Администрация сельское поселение Мулымья</t>
  </si>
  <si>
    <t>Расходы на обеспечение функций органами местного самоуправлени</t>
  </si>
  <si>
    <t xml:space="preserve">Муниципальная программа "Развитие культуры,молодежной политики,физической культуры и спорта в сельском поселении Мулымья на 2016 годы </t>
  </si>
  <si>
    <t>Муниципальная программа "Развитие культуры,молодежной политики,физической культуры и спорта в сельском поселении Мулымья на 2016 год"</t>
  </si>
  <si>
    <t>Подпрограмма 2. «Развитие молодежной политики»</t>
  </si>
  <si>
    <t>0230000000</t>
  </si>
  <si>
    <t xml:space="preserve">Муниципальная программа «Благоустройство  муниципального образования сельского поселения Мулымья  на 2014-2016 годы и период до 2020 года» </t>
  </si>
  <si>
    <t>0210000000</t>
  </si>
  <si>
    <t>0210100000</t>
  </si>
  <si>
    <t>0210176100</t>
  </si>
  <si>
    <t>Подпрограмма 3 «Санитарная очистка сельского поселения Мулымья»</t>
  </si>
  <si>
    <t>0400000000</t>
  </si>
  <si>
    <t>0400274190</t>
  </si>
  <si>
    <t>0400374190</t>
  </si>
  <si>
    <t>0100982300</t>
  </si>
  <si>
    <t>01009S2300</t>
  </si>
  <si>
    <t>6000002190</t>
  </si>
  <si>
    <t>Уплат налога на имущество организаций и земельного налога</t>
  </si>
  <si>
    <t>Иные межбюджетные трансферты</t>
  </si>
  <si>
    <t>Расходы на  выплаты персоналу государственных(муниципальных) органов</t>
  </si>
  <si>
    <t>Фонд оплаты труда государственных(муниципальных) органов</t>
  </si>
  <si>
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</si>
  <si>
    <t>Фонд оплаты труда государственных(муниципальных) органов.</t>
  </si>
  <si>
    <t>Уплата налогов, сборов и иных платежей</t>
  </si>
  <si>
    <t xml:space="preserve">Уплата прочих налогов, сборов </t>
  </si>
  <si>
    <t>Расходы на выплаты персоналу государственных(муниципальных) органов</t>
  </si>
  <si>
    <t>Закупка товаров, работ,услуг в сфере информационно-коммуникационных технологий</t>
  </si>
  <si>
    <t>Фонд оплаты труда казенных учреждений.</t>
  </si>
  <si>
    <t>Закупка товаров, работ , услуг в сфере информационно-коммуникационных технологий</t>
  </si>
  <si>
    <t xml:space="preserve">Уплата прочих налогов,сборов </t>
  </si>
  <si>
    <t>Капитальный ремонт  государственного жилищного фонда субъектов РФ  и муниципального жилищного фонда</t>
  </si>
  <si>
    <t>Муниципальная программа "Профилактика терроризма и экстремизма в сельском поселении Мулымья на 2014-2016 годы и на период до 2020 года"</t>
  </si>
  <si>
    <t xml:space="preserve">Муниципальная программа «Содержание и текущий ремонт внутрипоселковых дорог   сельского поселения Мулымья на 2014-2016 годы и на период до 2020 года» 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</si>
  <si>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</si>
  <si>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 ) органами , казенными учреждениями,органами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</si>
  <si>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</si>
  <si>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Осуществление полномочий по государственной регистрации актов гражданского состояния (бюджет автономного округа)</t>
  </si>
  <si>
    <t>0100000000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</si>
  <si>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(бюджет округа)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</si>
  <si>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(софинансирование)</t>
  </si>
  <si>
    <t>Мероприятия по содействию трудоустройства граждан (бюджет округа)</t>
  </si>
  <si>
    <t>Основное мероприятие «Ремонт и  зимнее-летнее содержание дорог»</t>
  </si>
  <si>
    <t>Основное мероприятие «Безопасность дорожного движения»</t>
  </si>
  <si>
    <t>0200000000</t>
  </si>
  <si>
    <t>Основное мероприятие "Организация освещения улиц"</t>
  </si>
  <si>
    <t xml:space="preserve">Уличное освещение </t>
  </si>
  <si>
    <t>Основное мероприятие "Улучшение экологической обстановки на территории поселения"</t>
  </si>
  <si>
    <t>0230176500</t>
  </si>
  <si>
    <t>Подпрограмма 4 "Прочее благоустройство"</t>
  </si>
  <si>
    <t>0240000000</t>
  </si>
  <si>
    <t>Основное мероприятие "Создание благоприятных условий для проживания и отдыха жителей сельского поселения Мулымья"</t>
  </si>
  <si>
    <t>Создание благоприятных условий для проживания и отдыха жителей</t>
  </si>
  <si>
    <t>Другие вопросы в области жилищно-коммунального хозяйства</t>
  </si>
  <si>
    <t>05</t>
  </si>
  <si>
    <t>Основное мероприятие "Расходы на обеспечение деятельности учреждения"</t>
  </si>
  <si>
    <t>0520100590</t>
  </si>
  <si>
    <t>0510100000</t>
  </si>
  <si>
    <t>0510100590</t>
  </si>
  <si>
    <t>Дополнительное пенсионное обеспечение отдельных категорий граждан за счет средств бюджета поселения</t>
  </si>
  <si>
    <t>Муниципальная программа «Организация деятельности администрации сельского поселения Мулымья
на 2017 год и на период до 2020 года»</t>
  </si>
  <si>
    <t>Глава (высшее должностное лицо) муниципального образования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</si>
  <si>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
и переданных в установленном порядке отдельных государственных полномочий"</t>
  </si>
  <si>
    <t xml:space="preserve"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 </t>
  </si>
  <si>
    <t>Осуществление полномочий по государственной регистрации актов гражданского состояния (Федеральный бюджет)</t>
  </si>
  <si>
    <t>Основное мероприятие «Формирование электронной администрации»</t>
  </si>
  <si>
    <t>Муниципальная программа «Капитальный ремонт жилищного фонда сельского поселения Мулымья на 2017-2020 годы»</t>
  </si>
  <si>
    <t>Закупка товаров, работ, услуг в целях капитального ремонта государственного (муниципального) имущества</t>
  </si>
  <si>
    <t>Уплата иных платежей</t>
  </si>
  <si>
    <t>0510300000</t>
  </si>
  <si>
    <t>0510300590</t>
  </si>
  <si>
    <t>Основное мероприятий "Обеспечение социальных гарантий и компенсаций работникам администрации поселения"</t>
  </si>
  <si>
    <t>Основное мероприятие «Сохранение, развитие, популяризация традиций культуры»</t>
  </si>
  <si>
    <t>Распределение бюджетных ассигнований по разделам и подразделам классификации расходов бюджета муниципального образования селськое поселение Мулымья на 2018 год</t>
  </si>
  <si>
    <t>на 2018 год</t>
  </si>
  <si>
    <t>6000082440</t>
  </si>
  <si>
    <t xml:space="preserve">Мероприятия по содействию трудоустройства граждан </t>
  </si>
  <si>
    <t>Сумма на 2018 год ( рублей)</t>
  </si>
  <si>
    <t xml:space="preserve"> 2018 год (рублей)</t>
  </si>
  <si>
    <t>60000S2440</t>
  </si>
  <si>
    <t>Расходы, направленные на реализацию указов Президента Российской Федерации (софинансирование)</t>
  </si>
  <si>
    <t>Иные выплаты, за исключением фонда оплаты труда государственных(муниципальных) органов, лицам, привлекаемым согласно законодательству для  выполнения отдельных полномочий</t>
  </si>
  <si>
    <t xml:space="preserve">депутатов </t>
  </si>
  <si>
    <t xml:space="preserve">Расходы, направлденные на реализацию указов Президента Российской Федерации </t>
  </si>
  <si>
    <t xml:space="preserve">Муниципальная программа «Организация деятельности администрации сельского поселения Мулымья
на 2018 год и на плановый период 2019 и 2020 годы» 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</si>
  <si>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</si>
  <si>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ЧС и стихийных бедствий</t>
  </si>
  <si>
    <t>60000S2590</t>
  </si>
  <si>
    <t>Расходы на реализацию полномочий в сфере жилищно-коммунального комплекса (бюджет района)</t>
  </si>
  <si>
    <t>6000082590</t>
  </si>
  <si>
    <t>Расходы на реализацию полномочий в сфере жилищно-коммунального комплекса (бюджет автономного округа)</t>
  </si>
  <si>
    <t>0241000000</t>
  </si>
  <si>
    <t>0700100000</t>
  </si>
  <si>
    <t>0700102030</t>
  </si>
  <si>
    <t>0700102040</t>
  </si>
  <si>
    <t>0700102400</t>
  </si>
  <si>
    <t>0700151180</t>
  </si>
  <si>
    <t>0700159300</t>
  </si>
  <si>
    <t>07001D9300</t>
  </si>
  <si>
    <t>0700185060</t>
  </si>
  <si>
    <t>07001S5060</t>
  </si>
  <si>
    <t>0700500000</t>
  </si>
  <si>
    <t>0700502400</t>
  </si>
  <si>
    <t>0700270220</t>
  </si>
  <si>
    <t>0700200000</t>
  </si>
  <si>
    <t>0800003520</t>
  </si>
  <si>
    <t>0800000000</t>
  </si>
  <si>
    <t>0240176500</t>
  </si>
  <si>
    <t>Приложение № 2</t>
  </si>
  <si>
    <t xml:space="preserve">№317 от 29.01.2018 </t>
  </si>
  <si>
    <t>№  317  от 29.01.2018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</si>
</sst>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"/>
    <numFmt numFmtId="166" formatCode="0000000"/>
    <numFmt numFmtId="167" formatCode="#,##0.0"/>
  </numFmts>
  <fonts count="18">
    <font>
      <sz val="10"/>
      <name val="Times New Roman CYR"/>
      <charset val="204"/>
    </font>
    <font>
      <sz val="10"/>
      <name val="Times New Roman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sz val="10"/>
      <name val="Cambria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i/>
      <sz val="10"/>
      <name val="Times New Roman Cyr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144">
    <xf numFmtId="0" fontId="0" fillId="0" borderId="0" xfId="0"/>
    <xf numFmtId="0" fontId="4" fillId="0" borderId="0" xfId="3" applyNumberFormat="1" applyFont="1" applyFill="1" applyAlignment="1" applyProtection="1">
      <protection hidden="1"/>
    </xf>
    <xf numFmtId="0" fontId="5" fillId="0" borderId="0" xfId="3" applyFont="1"/>
    <xf numFmtId="0" fontId="5" fillId="0" borderId="0" xfId="3" applyNumberFormat="1" applyFont="1" applyFill="1" applyAlignment="1" applyProtection="1">
      <protection hidden="1"/>
    </xf>
    <xf numFmtId="0" fontId="7" fillId="0" borderId="0" xfId="3" applyFont="1"/>
    <xf numFmtId="0" fontId="5" fillId="0" borderId="1" xfId="3" applyNumberFormat="1" applyFont="1" applyFill="1" applyBorder="1" applyAlignment="1" applyProtection="1">
      <alignment horizontal="center" vertical="center"/>
      <protection hidden="1"/>
    </xf>
    <xf numFmtId="164" fontId="5" fillId="0" borderId="1" xfId="3" applyNumberFormat="1" applyFont="1" applyFill="1" applyBorder="1" applyAlignment="1" applyProtection="1">
      <alignment wrapText="1"/>
      <protection hidden="1"/>
    </xf>
    <xf numFmtId="165" fontId="5" fillId="0" borderId="1" xfId="3" applyNumberFormat="1" applyFont="1" applyFill="1" applyBorder="1" applyAlignment="1" applyProtection="1">
      <alignment wrapText="1"/>
      <protection hidden="1"/>
    </xf>
    <xf numFmtId="165" fontId="5" fillId="0" borderId="1" xfId="3" applyNumberFormat="1" applyFont="1" applyFill="1" applyBorder="1" applyAlignment="1" applyProtection="1">
      <protection hidden="1"/>
    </xf>
    <xf numFmtId="0" fontId="5" fillId="0" borderId="0" xfId="3" applyFont="1" applyFill="1"/>
    <xf numFmtId="167" fontId="5" fillId="0" borderId="0" xfId="3" applyNumberFormat="1" applyFont="1"/>
    <xf numFmtId="164" fontId="8" fillId="0" borderId="1" xfId="3" applyNumberFormat="1" applyFont="1" applyFill="1" applyBorder="1" applyAlignment="1" applyProtection="1">
      <alignment wrapText="1"/>
      <protection hidden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0" fontId="5" fillId="0" borderId="0" xfId="2" applyFont="1" applyProtection="1">
      <protection hidden="1"/>
    </xf>
    <xf numFmtId="0" fontId="5" fillId="0" borderId="0" xfId="2" applyFont="1"/>
    <xf numFmtId="0" fontId="6" fillId="0" borderId="0" xfId="2" applyFont="1"/>
    <xf numFmtId="0" fontId="8" fillId="0" borderId="0" xfId="2" applyFont="1"/>
    <xf numFmtId="165" fontId="6" fillId="0" borderId="1" xfId="2" applyNumberFormat="1" applyFont="1" applyFill="1" applyBorder="1" applyAlignment="1" applyProtection="1">
      <alignment wrapText="1"/>
      <protection hidden="1"/>
    </xf>
    <xf numFmtId="0" fontId="4" fillId="0" borderId="0" xfId="2" applyFont="1"/>
    <xf numFmtId="165" fontId="7" fillId="0" borderId="1" xfId="2" applyNumberFormat="1" applyFont="1" applyFill="1" applyBorder="1" applyAlignment="1" applyProtection="1">
      <alignment wrapText="1"/>
      <protection hidden="1"/>
    </xf>
    <xf numFmtId="165" fontId="9" fillId="0" borderId="1" xfId="2" applyNumberFormat="1" applyFont="1" applyFill="1" applyBorder="1" applyAlignment="1" applyProtection="1">
      <alignment wrapText="1"/>
      <protection hidden="1"/>
    </xf>
    <xf numFmtId="165" fontId="10" fillId="0" borderId="1" xfId="2" applyNumberFormat="1" applyFont="1" applyFill="1" applyBorder="1" applyAlignment="1" applyProtection="1">
      <alignment wrapText="1"/>
      <protection hidden="1"/>
    </xf>
    <xf numFmtId="0" fontId="5" fillId="0" borderId="0" xfId="2" applyFont="1" applyAlignment="1"/>
    <xf numFmtId="0" fontId="7" fillId="0" borderId="0" xfId="2" applyFont="1"/>
    <xf numFmtId="0" fontId="5" fillId="0" borderId="0" xfId="2" applyFont="1" applyAlignment="1" applyProtection="1">
      <protection hidden="1"/>
    </xf>
    <xf numFmtId="167" fontId="5" fillId="0" borderId="0" xfId="3" applyNumberFormat="1" applyFont="1" applyFill="1"/>
    <xf numFmtId="167" fontId="7" fillId="0" borderId="0" xfId="2" applyNumberFormat="1" applyFont="1"/>
    <xf numFmtId="0" fontId="7" fillId="0" borderId="2" xfId="2" applyNumberFormat="1" applyFont="1" applyFill="1" applyBorder="1" applyAlignment="1" applyProtection="1">
      <alignment horizontal="center" vertical="center"/>
      <protection hidden="1"/>
    </xf>
    <xf numFmtId="0" fontId="7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2" applyNumberFormat="1" applyFont="1" applyFill="1" applyBorder="1" applyAlignment="1" applyProtection="1">
      <alignment horizontal="centerContinuous" vertical="center"/>
      <protection hidden="1"/>
    </xf>
    <xf numFmtId="0" fontId="9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2" applyFont="1" applyBorder="1" applyAlignment="1">
      <alignment horizontal="center" vertical="center"/>
    </xf>
    <xf numFmtId="0" fontId="7" fillId="0" borderId="9" xfId="2" applyNumberFormat="1" applyFont="1" applyFill="1" applyBorder="1" applyAlignment="1" applyProtection="1">
      <alignment horizontal="center" vertical="center"/>
      <protection hidden="1"/>
    </xf>
    <xf numFmtId="164" fontId="4" fillId="2" borderId="1" xfId="3" applyNumberFormat="1" applyFont="1" applyFill="1" applyBorder="1" applyAlignment="1" applyProtection="1">
      <alignment wrapText="1"/>
      <protection hidden="1"/>
    </xf>
    <xf numFmtId="49" fontId="5" fillId="0" borderId="1" xfId="3" applyNumberFormat="1" applyFont="1" applyFill="1" applyBorder="1" applyAlignment="1" applyProtection="1">
      <alignment horizontal="right" wrapText="1"/>
      <protection hidden="1"/>
    </xf>
    <xf numFmtId="165" fontId="5" fillId="0" borderId="1" xfId="3" applyNumberFormat="1" applyFont="1" applyFill="1" applyBorder="1" applyAlignment="1" applyProtection="1">
      <alignment horizontal="right" wrapText="1"/>
      <protection hidden="1"/>
    </xf>
    <xf numFmtId="0" fontId="5" fillId="0" borderId="10" xfId="3" applyNumberFormat="1" applyFont="1" applyFill="1" applyBorder="1" applyAlignment="1" applyProtection="1">
      <alignment horizontal="center" vertical="center"/>
      <protection hidden="1"/>
    </xf>
    <xf numFmtId="0" fontId="5" fillId="0" borderId="11" xfId="3" applyNumberFormat="1" applyFont="1" applyFill="1" applyBorder="1" applyAlignment="1" applyProtection="1">
      <alignment horizontal="center" vertical="center"/>
      <protection hidden="1"/>
    </xf>
    <xf numFmtId="0" fontId="5" fillId="0" borderId="11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3" applyNumberFormat="1" applyFont="1" applyFill="1" applyBorder="1" applyAlignment="1" applyProtection="1">
      <alignment horizontal="center" vertical="center"/>
      <protection hidden="1"/>
    </xf>
    <xf numFmtId="0" fontId="5" fillId="0" borderId="14" xfId="3" applyNumberFormat="1" applyFont="1" applyFill="1" applyBorder="1" applyAlignment="1" applyProtection="1">
      <alignment horizontal="center" vertical="center"/>
      <protection hidden="1"/>
    </xf>
    <xf numFmtId="0" fontId="4" fillId="2" borderId="13" xfId="3" applyNumberFormat="1" applyFont="1" applyFill="1" applyBorder="1" applyAlignment="1" applyProtection="1">
      <alignment wrapText="1"/>
      <protection hidden="1"/>
    </xf>
    <xf numFmtId="0" fontId="5" fillId="0" borderId="13" xfId="3" applyNumberFormat="1" applyFont="1" applyFill="1" applyBorder="1" applyAlignment="1" applyProtection="1">
      <alignment wrapText="1"/>
      <protection hidden="1"/>
    </xf>
    <xf numFmtId="0" fontId="8" fillId="0" borderId="13" xfId="3" applyNumberFormat="1" applyFont="1" applyFill="1" applyBorder="1" applyAlignment="1" applyProtection="1">
      <alignment wrapText="1"/>
      <protection hidden="1"/>
    </xf>
    <xf numFmtId="167" fontId="5" fillId="0" borderId="0" xfId="2" applyNumberFormat="1" applyFont="1"/>
    <xf numFmtId="167" fontId="6" fillId="0" borderId="0" xfId="2" applyNumberFormat="1" applyFont="1" applyFill="1" applyBorder="1" applyAlignment="1" applyProtection="1">
      <protection hidden="1"/>
    </xf>
    <xf numFmtId="0" fontId="8" fillId="0" borderId="0" xfId="3" applyFont="1"/>
    <xf numFmtId="165" fontId="8" fillId="0" borderId="1" xfId="3" applyNumberFormat="1" applyFont="1" applyFill="1" applyBorder="1" applyAlignment="1" applyProtection="1">
      <alignment horizontal="right" wrapText="1"/>
      <protection hidden="1"/>
    </xf>
    <xf numFmtId="49" fontId="8" fillId="0" borderId="1" xfId="3" applyNumberFormat="1" applyFont="1" applyFill="1" applyBorder="1" applyAlignment="1" applyProtection="1">
      <alignment horizontal="right" wrapText="1"/>
      <protection hidden="1"/>
    </xf>
    <xf numFmtId="165" fontId="8" fillId="0" borderId="1" xfId="3" applyNumberFormat="1" applyFont="1" applyFill="1" applyBorder="1" applyAlignment="1" applyProtection="1">
      <protection hidden="1"/>
    </xf>
    <xf numFmtId="0" fontId="1" fillId="0" borderId="13" xfId="3" applyNumberFormat="1" applyFont="1" applyFill="1" applyBorder="1" applyAlignment="1" applyProtection="1">
      <alignment wrapText="1"/>
      <protection hidden="1"/>
    </xf>
    <xf numFmtId="164" fontId="1" fillId="0" borderId="1" xfId="3" applyNumberFormat="1" applyFont="1" applyFill="1" applyBorder="1" applyAlignment="1" applyProtection="1">
      <alignment wrapText="1"/>
      <protection hidden="1"/>
    </xf>
    <xf numFmtId="165" fontId="1" fillId="0" borderId="1" xfId="3" applyNumberFormat="1" applyFont="1" applyFill="1" applyBorder="1" applyAlignment="1" applyProtection="1">
      <alignment wrapText="1"/>
      <protection hidden="1"/>
    </xf>
    <xf numFmtId="165" fontId="1" fillId="0" borderId="1" xfId="3" applyNumberFormat="1" applyFont="1" applyFill="1" applyBorder="1" applyAlignment="1" applyProtection="1">
      <protection hidden="1"/>
    </xf>
    <xf numFmtId="0" fontId="11" fillId="0" borderId="13" xfId="3" applyNumberFormat="1" applyFont="1" applyFill="1" applyBorder="1" applyAlignment="1" applyProtection="1">
      <alignment wrapText="1"/>
      <protection hidden="1"/>
    </xf>
    <xf numFmtId="164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3" applyNumberFormat="1" applyFont="1" applyFill="1" applyBorder="1" applyAlignment="1" applyProtection="1">
      <protection hidden="1"/>
    </xf>
    <xf numFmtId="0" fontId="0" fillId="0" borderId="13" xfId="3" applyNumberFormat="1" applyFont="1" applyFill="1" applyBorder="1" applyAlignment="1" applyProtection="1">
      <alignment wrapText="1"/>
      <protection hidden="1"/>
    </xf>
    <xf numFmtId="49" fontId="11" fillId="0" borderId="1" xfId="3" applyNumberFormat="1" applyFont="1" applyFill="1" applyBorder="1" applyAlignment="1" applyProtection="1">
      <alignment horizontal="right" wrapText="1"/>
      <protection hidden="1"/>
    </xf>
    <xf numFmtId="0" fontId="8" fillId="0" borderId="0" xfId="3" applyNumberFormat="1" applyFont="1" applyFill="1" applyBorder="1" applyAlignment="1" applyProtection="1">
      <alignment wrapText="1"/>
      <protection hidden="1"/>
    </xf>
    <xf numFmtId="164" fontId="8" fillId="0" borderId="0" xfId="3" applyNumberFormat="1" applyFont="1" applyFill="1" applyBorder="1" applyAlignment="1" applyProtection="1">
      <alignment wrapText="1"/>
      <protection hidden="1"/>
    </xf>
    <xf numFmtId="165" fontId="8" fillId="0" borderId="0" xfId="3" applyNumberFormat="1" applyFont="1" applyFill="1" applyBorder="1" applyAlignment="1" applyProtection="1">
      <alignment wrapText="1"/>
      <protection hidden="1"/>
    </xf>
    <xf numFmtId="0" fontId="8" fillId="0" borderId="0" xfId="3" applyFont="1" applyFill="1" applyBorder="1"/>
    <xf numFmtId="0" fontId="1" fillId="0" borderId="0" xfId="3" applyNumberFormat="1" applyFont="1" applyFill="1" applyBorder="1" applyAlignment="1" applyProtection="1">
      <alignment wrapText="1"/>
      <protection hidden="1"/>
    </xf>
    <xf numFmtId="164" fontId="5" fillId="0" borderId="0" xfId="3" applyNumberFormat="1" applyFont="1" applyFill="1" applyBorder="1" applyAlignment="1" applyProtection="1">
      <alignment wrapText="1"/>
      <protection hidden="1"/>
    </xf>
    <xf numFmtId="165" fontId="5" fillId="0" borderId="0" xfId="3" applyNumberFormat="1" applyFont="1" applyFill="1" applyBorder="1" applyAlignment="1" applyProtection="1">
      <alignment wrapText="1"/>
      <protection hidden="1"/>
    </xf>
    <xf numFmtId="165" fontId="5" fillId="0" borderId="0" xfId="3" applyNumberFormat="1" applyFont="1" applyFill="1" applyBorder="1" applyAlignment="1" applyProtection="1">
      <protection hidden="1"/>
    </xf>
    <xf numFmtId="0" fontId="5" fillId="0" borderId="0" xfId="3" applyFont="1" applyFill="1" applyBorder="1"/>
    <xf numFmtId="0" fontId="5" fillId="0" borderId="1" xfId="3" applyNumberFormat="1" applyFont="1" applyFill="1" applyBorder="1" applyAlignment="1" applyProtection="1">
      <alignment wrapText="1"/>
      <protection hidden="1"/>
    </xf>
    <xf numFmtId="0" fontId="6" fillId="3" borderId="15" xfId="2" applyNumberFormat="1" applyFont="1" applyFill="1" applyBorder="1" applyAlignment="1" applyProtection="1">
      <alignment horizontal="left"/>
      <protection hidden="1"/>
    </xf>
    <xf numFmtId="0" fontId="6" fillId="0" borderId="1" xfId="2" applyNumberFormat="1" applyFont="1" applyFill="1" applyBorder="1" applyAlignment="1" applyProtection="1">
      <alignment wrapText="1"/>
      <protection hidden="1"/>
    </xf>
    <xf numFmtId="0" fontId="7" fillId="0" borderId="1" xfId="2" applyNumberFormat="1" applyFont="1" applyFill="1" applyBorder="1" applyAlignment="1" applyProtection="1">
      <alignment wrapText="1"/>
      <protection hidden="1"/>
    </xf>
    <xf numFmtId="0" fontId="9" fillId="0" borderId="1" xfId="2" applyNumberFormat="1" applyFont="1" applyFill="1" applyBorder="1" applyAlignment="1" applyProtection="1">
      <alignment wrapText="1"/>
      <protection hidden="1"/>
    </xf>
    <xf numFmtId="0" fontId="10" fillId="0" borderId="1" xfId="2" applyNumberFormat="1" applyFont="1" applyFill="1" applyBorder="1" applyAlignment="1" applyProtection="1">
      <alignment wrapText="1"/>
      <protection hidden="1"/>
    </xf>
    <xf numFmtId="49" fontId="5" fillId="0" borderId="0" xfId="3" applyNumberFormat="1" applyFont="1" applyAlignment="1">
      <alignment wrapText="1"/>
    </xf>
    <xf numFmtId="0" fontId="0" fillId="0" borderId="0" xfId="3" applyNumberFormat="1" applyFont="1" applyFill="1" applyAlignment="1" applyProtection="1">
      <protection hidden="1"/>
    </xf>
    <xf numFmtId="49" fontId="15" fillId="0" borderId="0" xfId="0" applyNumberFormat="1" applyFont="1" applyAlignment="1">
      <alignment wrapText="1"/>
    </xf>
    <xf numFmtId="0" fontId="15" fillId="4" borderId="1" xfId="0" applyNumberFormat="1" applyFont="1" applyFill="1" applyBorder="1" applyAlignment="1" applyProtection="1">
      <alignment wrapText="1"/>
    </xf>
    <xf numFmtId="165" fontId="11" fillId="0" borderId="1" xfId="3" applyNumberFormat="1" applyFont="1" applyFill="1" applyBorder="1" applyAlignment="1" applyProtection="1">
      <alignment horizontal="right" wrapText="1"/>
      <protection hidden="1"/>
    </xf>
    <xf numFmtId="0" fontId="11" fillId="0" borderId="0" xfId="3" applyFont="1"/>
    <xf numFmtId="49" fontId="0" fillId="0" borderId="1" xfId="3" applyNumberFormat="1" applyFont="1" applyFill="1" applyBorder="1" applyAlignment="1" applyProtection="1">
      <alignment horizontal="right" wrapText="1"/>
      <protection hidden="1"/>
    </xf>
    <xf numFmtId="0" fontId="5" fillId="0" borderId="0" xfId="3" applyFont="1" applyAlignment="1">
      <alignment horizontal="center"/>
    </xf>
    <xf numFmtId="164" fontId="4" fillId="2" borderId="1" xfId="3" applyNumberFormat="1" applyFont="1" applyFill="1" applyBorder="1" applyAlignment="1" applyProtection="1">
      <alignment horizontal="center" wrapText="1"/>
      <protection hidden="1"/>
    </xf>
    <xf numFmtId="49" fontId="8" fillId="0" borderId="1" xfId="3" applyNumberFormat="1" applyFont="1" applyFill="1" applyBorder="1" applyAlignment="1" applyProtection="1">
      <alignment horizontal="center" wrapText="1"/>
      <protection hidden="1"/>
    </xf>
    <xf numFmtId="49" fontId="5" fillId="0" borderId="1" xfId="3" applyNumberFormat="1" applyFont="1" applyFill="1" applyBorder="1" applyAlignment="1" applyProtection="1">
      <alignment horizontal="center" wrapText="1"/>
      <protection hidden="1"/>
    </xf>
    <xf numFmtId="49" fontId="11" fillId="0" borderId="1" xfId="3" applyNumberFormat="1" applyFont="1" applyFill="1" applyBorder="1" applyAlignment="1" applyProtection="1">
      <alignment horizontal="center" wrapText="1"/>
      <protection hidden="1"/>
    </xf>
    <xf numFmtId="49" fontId="0" fillId="0" borderId="1" xfId="3" applyNumberFormat="1" applyFont="1" applyFill="1" applyBorder="1" applyAlignment="1" applyProtection="1">
      <alignment horizontal="center" wrapText="1"/>
      <protection hidden="1"/>
    </xf>
    <xf numFmtId="49" fontId="1" fillId="0" borderId="1" xfId="3" applyNumberFormat="1" applyFont="1" applyFill="1" applyBorder="1" applyAlignment="1" applyProtection="1">
      <alignment horizontal="center" wrapText="1"/>
      <protection hidden="1"/>
    </xf>
    <xf numFmtId="166" fontId="8" fillId="0" borderId="0" xfId="3" applyNumberFormat="1" applyFont="1" applyFill="1" applyBorder="1" applyAlignment="1" applyProtection="1">
      <alignment horizontal="center"/>
      <protection hidden="1"/>
    </xf>
    <xf numFmtId="166" fontId="5" fillId="0" borderId="0" xfId="3" applyNumberFormat="1" applyFont="1" applyFill="1" applyBorder="1" applyAlignment="1" applyProtection="1">
      <alignment horizontal="center"/>
      <protection hidden="1"/>
    </xf>
    <xf numFmtId="0" fontId="5" fillId="0" borderId="11" xfId="3" applyNumberFormat="1" applyFont="1" applyFill="1" applyBorder="1" applyAlignment="1" applyProtection="1">
      <alignment horizontal="center"/>
      <protection hidden="1"/>
    </xf>
    <xf numFmtId="0" fontId="5" fillId="0" borderId="1" xfId="3" applyNumberFormat="1" applyFont="1" applyFill="1" applyBorder="1" applyAlignment="1" applyProtection="1">
      <alignment horizontal="center"/>
      <protection hidden="1"/>
    </xf>
    <xf numFmtId="0" fontId="5" fillId="0" borderId="0" xfId="2" applyFont="1" applyFill="1"/>
    <xf numFmtId="0" fontId="8" fillId="0" borderId="0" xfId="2" applyFont="1" applyFill="1"/>
    <xf numFmtId="0" fontId="4" fillId="0" borderId="0" xfId="2" applyFont="1" applyFill="1"/>
    <xf numFmtId="0" fontId="5" fillId="0" borderId="0" xfId="2" applyFont="1" applyFill="1" applyBorder="1"/>
    <xf numFmtId="0" fontId="17" fillId="0" borderId="19" xfId="0" applyFont="1" applyBorder="1" applyAlignment="1">
      <alignment horizontal="left" wrapText="1"/>
    </xf>
    <xf numFmtId="0" fontId="5" fillId="0" borderId="0" xfId="2" applyNumberFormat="1" applyFont="1" applyAlignment="1" applyProtection="1">
      <alignment horizontal="left" wrapText="1"/>
      <protection hidden="1"/>
    </xf>
    <xf numFmtId="0" fontId="5" fillId="0" borderId="0" xfId="3" applyNumberFormat="1" applyFont="1" applyFill="1" applyAlignment="1">
      <alignment wrapText="1"/>
    </xf>
    <xf numFmtId="0" fontId="5" fillId="0" borderId="0" xfId="3" applyNumberFormat="1" applyFont="1" applyAlignment="1">
      <alignment wrapText="1"/>
    </xf>
    <xf numFmtId="165" fontId="1" fillId="0" borderId="1" xfId="3" applyNumberFormat="1" applyFont="1" applyFill="1" applyBorder="1" applyAlignment="1" applyProtection="1">
      <alignment horizontal="right" wrapText="1"/>
      <protection hidden="1"/>
    </xf>
    <xf numFmtId="49" fontId="1" fillId="0" borderId="1" xfId="3" applyNumberFormat="1" applyFont="1" applyFill="1" applyBorder="1" applyAlignment="1" applyProtection="1">
      <alignment horizontal="right" wrapText="1"/>
      <protection hidden="1"/>
    </xf>
    <xf numFmtId="4" fontId="8" fillId="2" borderId="1" xfId="3" applyNumberFormat="1" applyFont="1" applyFill="1" applyBorder="1" applyAlignment="1" applyProtection="1">
      <protection hidden="1"/>
    </xf>
    <xf numFmtId="4" fontId="8" fillId="2" borderId="14" xfId="3" applyNumberFormat="1" applyFont="1" applyFill="1" applyBorder="1" applyAlignment="1" applyProtection="1">
      <protection hidden="1"/>
    </xf>
    <xf numFmtId="4" fontId="8" fillId="0" borderId="1" xfId="3" applyNumberFormat="1" applyFont="1" applyFill="1" applyBorder="1" applyAlignment="1" applyProtection="1">
      <protection hidden="1"/>
    </xf>
    <xf numFmtId="4" fontId="8" fillId="0" borderId="14" xfId="3" applyNumberFormat="1" applyFont="1" applyFill="1" applyBorder="1" applyAlignment="1" applyProtection="1">
      <protection hidden="1"/>
    </xf>
    <xf numFmtId="4" fontId="12" fillId="0" borderId="1" xfId="3" applyNumberFormat="1" applyFont="1" applyFill="1" applyBorder="1" applyAlignment="1" applyProtection="1">
      <protection hidden="1"/>
    </xf>
    <xf numFmtId="4" fontId="5" fillId="0" borderId="14" xfId="3" applyNumberFormat="1" applyFont="1" applyFill="1" applyBorder="1" applyAlignment="1"/>
    <xf numFmtId="4" fontId="5" fillId="0" borderId="1" xfId="3" applyNumberFormat="1" applyFont="1" applyFill="1" applyBorder="1" applyAlignment="1" applyProtection="1">
      <protection hidden="1"/>
    </xf>
    <xf numFmtId="4" fontId="13" fillId="0" borderId="14" xfId="3" applyNumberFormat="1" applyFont="1" applyFill="1" applyBorder="1" applyAlignment="1"/>
    <xf numFmtId="4" fontId="8" fillId="0" borderId="14" xfId="3" applyNumberFormat="1" applyFont="1" applyFill="1" applyBorder="1" applyAlignment="1"/>
    <xf numFmtId="4" fontId="11" fillId="0" borderId="1" xfId="3" applyNumberFormat="1" applyFont="1" applyFill="1" applyBorder="1" applyAlignment="1" applyProtection="1">
      <protection hidden="1"/>
    </xf>
    <xf numFmtId="4" fontId="5" fillId="0" borderId="14" xfId="3" applyNumberFormat="1" applyFont="1" applyFill="1" applyBorder="1" applyAlignment="1" applyProtection="1">
      <protection hidden="1"/>
    </xf>
    <xf numFmtId="4" fontId="16" fillId="0" borderId="1" xfId="3" applyNumberFormat="1" applyFont="1" applyFill="1" applyBorder="1" applyAlignment="1" applyProtection="1">
      <protection hidden="1"/>
    </xf>
    <xf numFmtId="4" fontId="11" fillId="0" borderId="14" xfId="3" applyNumberFormat="1" applyFont="1" applyFill="1" applyBorder="1" applyAlignment="1" applyProtection="1">
      <protection hidden="1"/>
    </xf>
    <xf numFmtId="4" fontId="1" fillId="0" borderId="14" xfId="3" applyNumberFormat="1" applyFont="1" applyFill="1" applyBorder="1" applyAlignment="1" applyProtection="1">
      <protection hidden="1"/>
    </xf>
    <xf numFmtId="4" fontId="1" fillId="0" borderId="1" xfId="3" applyNumberFormat="1" applyFont="1" applyFill="1" applyBorder="1" applyAlignment="1" applyProtection="1">
      <protection hidden="1"/>
    </xf>
    <xf numFmtId="4" fontId="11" fillId="0" borderId="14" xfId="3" applyNumberFormat="1" applyFont="1" applyFill="1" applyBorder="1" applyAlignment="1"/>
    <xf numFmtId="4" fontId="5" fillId="0" borderId="1" xfId="3" applyNumberFormat="1" applyFont="1" applyFill="1" applyBorder="1" applyAlignment="1"/>
    <xf numFmtId="4" fontId="8" fillId="0" borderId="0" xfId="3" applyNumberFormat="1" applyFont="1" applyFill="1" applyBorder="1" applyAlignment="1"/>
    <xf numFmtId="4" fontId="5" fillId="0" borderId="0" xfId="3" applyNumberFormat="1" applyFont="1" applyFill="1" applyBorder="1" applyAlignment="1"/>
    <xf numFmtId="4" fontId="5" fillId="0" borderId="0" xfId="3" applyNumberFormat="1" applyFont="1" applyFill="1"/>
    <xf numFmtId="4" fontId="5" fillId="0" borderId="0" xfId="3" applyNumberFormat="1" applyFont="1"/>
    <xf numFmtId="4" fontId="6" fillId="0" borderId="1" xfId="2" applyNumberFormat="1" applyFont="1" applyFill="1" applyBorder="1" applyAlignment="1" applyProtection="1">
      <protection hidden="1"/>
    </xf>
    <xf numFmtId="4" fontId="7" fillId="0" borderId="1" xfId="2" applyNumberFormat="1" applyFont="1" applyFill="1" applyBorder="1"/>
    <xf numFmtId="4" fontId="6" fillId="0" borderId="1" xfId="2" applyNumberFormat="1" applyFont="1" applyFill="1" applyBorder="1"/>
    <xf numFmtId="4" fontId="9" fillId="0" borderId="1" xfId="2" applyNumberFormat="1" applyFont="1" applyFill="1" applyBorder="1"/>
    <xf numFmtId="4" fontId="10" fillId="0" borderId="1" xfId="2" applyNumberFormat="1" applyFont="1" applyFill="1" applyBorder="1"/>
    <xf numFmtId="4" fontId="10" fillId="0" borderId="1" xfId="2" applyNumberFormat="1" applyFont="1" applyFill="1" applyBorder="1" applyAlignment="1" applyProtection="1">
      <protection hidden="1"/>
    </xf>
    <xf numFmtId="4" fontId="5" fillId="0" borderId="1" xfId="2" applyNumberFormat="1" applyFont="1" applyFill="1" applyBorder="1"/>
    <xf numFmtId="4" fontId="9" fillId="0" borderId="1" xfId="2" applyNumberFormat="1" applyFont="1" applyBorder="1"/>
    <xf numFmtId="4" fontId="5" fillId="0" borderId="1" xfId="2" applyNumberFormat="1" applyFont="1" applyBorder="1"/>
    <xf numFmtId="4" fontId="10" fillId="0" borderId="1" xfId="2" applyNumberFormat="1" applyFont="1" applyBorder="1"/>
    <xf numFmtId="4" fontId="7" fillId="0" borderId="1" xfId="2" applyNumberFormat="1" applyFont="1" applyBorder="1"/>
    <xf numFmtId="4" fontId="6" fillId="3" borderId="16" xfId="2" applyNumberFormat="1" applyFont="1" applyFill="1" applyBorder="1" applyAlignment="1" applyProtection="1">
      <alignment vertical="center"/>
      <protection hidden="1"/>
    </xf>
    <xf numFmtId="0" fontId="6" fillId="3" borderId="17" xfId="2" applyNumberFormat="1" applyFont="1" applyFill="1" applyBorder="1" applyAlignment="1" applyProtection="1">
      <alignment horizontal="center"/>
      <protection hidden="1"/>
    </xf>
    <xf numFmtId="0" fontId="5" fillId="0" borderId="0" xfId="2" applyFont="1" applyAlignment="1" applyProtection="1">
      <alignment horizontal="left"/>
      <protection hidden="1"/>
    </xf>
    <xf numFmtId="0" fontId="6" fillId="0" borderId="18" xfId="2" applyNumberFormat="1" applyFont="1" applyFill="1" applyBorder="1" applyAlignment="1" applyProtection="1">
      <alignment horizontal="center" wrapText="1"/>
      <protection hidden="1"/>
    </xf>
    <xf numFmtId="0" fontId="0" fillId="0" borderId="18" xfId="0" applyBorder="1" applyAlignment="1">
      <alignment wrapText="1"/>
    </xf>
    <xf numFmtId="0" fontId="6" fillId="0" borderId="0" xfId="3" applyNumberFormat="1" applyFont="1" applyFill="1" applyAlignment="1" applyProtection="1">
      <alignment horizontal="center"/>
      <protection hidden="1"/>
    </xf>
  </cellXfs>
  <cellStyles count="5">
    <cellStyle name="Обычный" xfId="0" builtinId="0"/>
    <cellStyle name="Обычный 2" xfId="1"/>
    <cellStyle name="Обычный_Tmp2" xfId="2"/>
    <cellStyle name="Обычный_Tmp7" xfId="3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3.xml"/><Relationship Id="rId34" Type="http://schemas.openxmlformats.org/officeDocument/2006/relationships/revisionLog" Target="revisionLog2.xml"/><Relationship Id="rId33" Type="http://schemas.openxmlformats.org/officeDocument/2006/relationships/revisionLog" Target="revisionLog11.xml"/><Relationship Id="rId25" Type="http://schemas.openxmlformats.org/officeDocument/2006/relationships/revisionLog" Target="revisionLog14.xml"/><Relationship Id="rId29" Type="http://schemas.openxmlformats.org/officeDocument/2006/relationships/revisionLog" Target="revisionLog15.xml"/><Relationship Id="rId32" Type="http://schemas.openxmlformats.org/officeDocument/2006/relationships/revisionLog" Target="revisionLog16.xml"/><Relationship Id="rId24" Type="http://schemas.openxmlformats.org/officeDocument/2006/relationships/revisionLog" Target="revisionLog141.xml"/><Relationship Id="rId28" Type="http://schemas.openxmlformats.org/officeDocument/2006/relationships/revisionLog" Target="revisionLog151.xml"/><Relationship Id="rId23" Type="http://schemas.openxmlformats.org/officeDocument/2006/relationships/revisionLog" Target="revisionLog1411.xml"/><Relationship Id="rId36" Type="http://schemas.openxmlformats.org/officeDocument/2006/relationships/revisionLog" Target="revisionLog1.xml"/><Relationship Id="rId31" Type="http://schemas.openxmlformats.org/officeDocument/2006/relationships/revisionLog" Target="revisionLog161.xml"/><Relationship Id="rId30" Type="http://schemas.openxmlformats.org/officeDocument/2006/relationships/revisionLog" Target="revisionLog17.xml"/><Relationship Id="rId27" Type="http://schemas.openxmlformats.org/officeDocument/2006/relationships/revisionLog" Target="revisionLog1611.xml"/><Relationship Id="rId35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guid="{C2AC71F4-D828-4568-98F2-AFEB99128E67}" diskRevisions="1" revisionId="7466" version="8">
  <header guid="{5386CB97-1362-4AA4-853B-D5638A164D12}" dateTime="2018-01-03T16:00:22" maxSheetId="4" userName="127" r:id="rId23" minRId="7150" maxRId="7248">
    <sheetIdMap count="3">
      <sheetId val="2"/>
      <sheetId val="1"/>
      <sheetId val="3"/>
    </sheetIdMap>
  </header>
  <header guid="{02965BB2-1216-45D2-ABBB-A1AA32CB93CF}" dateTime="2018-01-03T16:59:49" maxSheetId="4" userName="127" r:id="rId24" minRId="7252" maxRId="7285">
    <sheetIdMap count="3">
      <sheetId val="2"/>
      <sheetId val="1"/>
      <sheetId val="3"/>
    </sheetIdMap>
  </header>
  <header guid="{56A65D59-2BEF-41A3-89BA-CCAFF5B22111}" dateTime="2018-01-08T16:56:42" maxSheetId="4" userName="127" r:id="rId25">
    <sheetIdMap count="3">
      <sheetId val="2"/>
      <sheetId val="1"/>
      <sheetId val="3"/>
    </sheetIdMap>
  </header>
  <header guid="{3D53D964-C70F-4958-8A42-B1DED1C0E5B1}" dateTime="2018-01-08T20:21:26" maxSheetId="4" userName="127" r:id="rId26" minRId="7292" maxRId="7379">
    <sheetIdMap count="3">
      <sheetId val="2"/>
      <sheetId val="1"/>
      <sheetId val="3"/>
    </sheetIdMap>
  </header>
  <header guid="{0E6EF230-531D-4E71-AC2D-C311E61839E8}" dateTime="2018-01-08T20:28:53" maxSheetId="4" userName="127" r:id="rId27" minRId="7383" maxRId="7390">
    <sheetIdMap count="3">
      <sheetId val="2"/>
      <sheetId val="1"/>
      <sheetId val="3"/>
    </sheetIdMap>
  </header>
  <header guid="{9DAA9229-5609-4E2A-8D01-474ED9C87B09}" dateTime="2018-01-08T20:32:12" maxSheetId="4" userName="127" r:id="rId28">
    <sheetIdMap count="3">
      <sheetId val="2"/>
      <sheetId val="1"/>
      <sheetId val="3"/>
    </sheetIdMap>
  </header>
  <header guid="{8C719AAC-E644-4302-96EA-EDDC40E05172}" dateTime="2018-01-09T09:04:48" maxSheetId="4" userName="127" r:id="rId29">
    <sheetIdMap count="3">
      <sheetId val="2"/>
      <sheetId val="1"/>
      <sheetId val="3"/>
    </sheetIdMap>
  </header>
  <header guid="{2EC59911-FCA2-47B5-A143-2B9AF26AEFF4}" dateTime="2018-01-09T09:05:19" maxSheetId="4" userName="127" r:id="rId30">
    <sheetIdMap count="3">
      <sheetId val="2"/>
      <sheetId val="1"/>
      <sheetId val="3"/>
    </sheetIdMap>
  </header>
  <header guid="{86D75F4D-1930-41A0-928F-150E9940199A}" dateTime="2018-01-09T11:08:50" maxSheetId="4" userName="127" r:id="rId31" minRId="7403" maxRId="7429">
    <sheetIdMap count="3">
      <sheetId val="2"/>
      <sheetId val="1"/>
      <sheetId val="3"/>
    </sheetIdMap>
  </header>
  <header guid="{07109B48-2FBC-4BE2-8BFD-CB06CF20A959}" dateTime="2018-01-09T11:10:54" maxSheetId="4" userName="127" r:id="rId32">
    <sheetIdMap count="3">
      <sheetId val="2"/>
      <sheetId val="1"/>
      <sheetId val="3"/>
    </sheetIdMap>
  </header>
  <header guid="{4192DA8B-0FBF-4CCF-9C11-1B80048E5F6D}" dateTime="2018-01-09T15:00:30" maxSheetId="4" userName="127" r:id="rId33" minRId="7436" maxRId="7439">
    <sheetIdMap count="3">
      <sheetId val="2"/>
      <sheetId val="1"/>
      <sheetId val="3"/>
    </sheetIdMap>
  </header>
  <header guid="{66178C02-A60E-4512-9F5B-3D517675292B}" dateTime="2018-01-27T12:32:53" maxSheetId="4" userName="128" r:id="rId34" minRId="7443" maxRId="7461">
    <sheetIdMap count="3">
      <sheetId val="2"/>
      <sheetId val="1"/>
      <sheetId val="3"/>
    </sheetIdMap>
  </header>
  <header guid="{4B6138B7-C5E8-416A-B238-A8BDD25AE4AD}" dateTime="2018-01-27T12:39:28" maxSheetId="4" userName="128" r:id="rId35" minRId="7463">
    <sheetIdMap count="3">
      <sheetId val="2"/>
      <sheetId val="1"/>
      <sheetId val="3"/>
    </sheetIdMap>
  </header>
  <header guid="{C2AC71F4-D828-4568-98F2-AFEB99128E67}" dateTime="2018-01-29T15:02:38" maxSheetId="4" userName="Юрист" r:id="rId36" minRId="7464" maxRId="7465">
    <sheetIdMap count="3">
      <sheetId val="2"/>
      <sheetId val="1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7464" sId="1">
    <oc r="F3" t="inlineStr">
      <is>
        <t xml:space="preserve">№ от 29.01.2018 </t>
      </is>
    </oc>
    <nc r="F3" t="inlineStr">
      <is>
        <t xml:space="preserve">№317 от 29.01.2018 </t>
      </is>
    </nc>
  </rcc>
  <rcc rId="7465" sId="2">
    <oc r="D3" t="inlineStr">
      <is>
        <t>№    от 29.01.2018</t>
      </is>
    </oc>
    <nc r="D3" t="inlineStr">
      <is>
        <t>№  317  от 29.01.2018</t>
      </is>
    </nc>
  </rcc>
  <rdn rId="0" localSheetId="1" customView="1" name="Z_1D456867_ECB1_4D8E_874D_17CC7019B8E5_.wvu.FilterData" hidden="1" oldHidden="1">
    <formula>Вед2018!$E$1:$E$343</formula>
  </rdn>
  <rcv guid="{1D456867-ECB1-4D8E-874D-17CC7019B8E5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7436" sId="1">
    <oc r="E150" t="inlineStr">
      <is>
        <t>0241806500</t>
      </is>
    </oc>
    <nc r="E150" t="inlineStr">
      <is>
        <t>0240176500</t>
      </is>
    </nc>
  </rcc>
  <rcc rId="7437" sId="1">
    <oc r="E151" t="inlineStr">
      <is>
        <t>0241806500</t>
      </is>
    </oc>
    <nc r="E151" t="inlineStr">
      <is>
        <t>0240176500</t>
      </is>
    </nc>
  </rcc>
  <rcc rId="7438" sId="1">
    <oc r="E152" t="inlineStr">
      <is>
        <t>0241806500</t>
      </is>
    </oc>
    <nc r="E152" t="inlineStr">
      <is>
        <t>0240176500</t>
      </is>
    </nc>
  </rcc>
  <rcc rId="7439" sId="1">
    <oc r="E153" t="inlineStr">
      <is>
        <t>0241806500</t>
      </is>
    </oc>
    <nc r="E153" t="inlineStr">
      <is>
        <t>0240176500</t>
      </is>
    </nc>
  </rcc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Вед2018!$A$1:$H$212</formula>
    <oldFormula>Вед2018!$A$1:$H$212</oldFormula>
  </rdn>
  <rdn rId="0" localSheetId="1" customView="1" name="Z_4F39DA5C_9059_406E_9F89_B6E20F660542_.wvu.FilterData" hidden="1" oldHidden="1">
    <formula>Вед2018!$E$1:$E$342</formula>
    <oldFormula>Вед2018!$E$1:$E$342</oldFormula>
  </rdn>
  <rcv guid="{4F39DA5C-9059-406E-9F89-B6E20F660542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7292" sId="1" numFmtId="4">
    <oc r="G154">
      <v>558863</v>
    </oc>
    <nc r="G154">
      <v>558843</v>
    </nc>
  </rcc>
  <rrc rId="7293" sId="1" ref="A54:XFD54" action="deleteRow">
    <undo index="0" exp="ref" v="1" dr="H54" r="H53" sId="1"/>
    <undo index="0" exp="ref" v="1" dr="G54" r="G53" sId="1"/>
    <undo index="0" exp="ref" v="1" dr="G54" r="G52" sId="1"/>
    <rfmt sheetId="1" xfDxf="1" s="1" sqref="A54:XFD5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54" t="inlineStr">
        <is>
          <t>Мобилизационная и вневойсковая подготовка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54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54">
        <v>2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54">
        <v>3</v>
      </nc>
      <n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54" t="inlineStr">
        <is>
          <t>0600150000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F54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cc rId="0" sId="1" dxf="1">
      <nc r="G54">
        <f>G55</f>
      </nc>
      <ndxf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H54">
        <f>G54</f>
      </nc>
      <ndxf>
        <font>
          <name val="Times New Roman Cyr"/>
          <scheme val="none"/>
        </font>
        <numFmt numFmtId="168" formatCode="#,##0.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</rrc>
  <rcc rId="7294" sId="1">
    <oc r="G53">
      <f>#REF!</f>
    </oc>
    <nc r="G53">
      <f>G54</f>
    </nc>
  </rcc>
  <rcc rId="7295" sId="1">
    <oc r="G52">
      <f>#REF!</f>
    </oc>
    <nc r="G52">
      <f>G53</f>
    </nc>
  </rcc>
  <rcc rId="7296" sId="1">
    <oc r="H53">
      <f>#REF!</f>
    </oc>
    <nc r="H53">
      <f>H54</f>
    </nc>
  </rcc>
  <rfmt sheetId="1" sqref="A149" start="0" length="0">
    <dxf>
      <font>
        <name val="Times New Roman CYR"/>
        <scheme val="none"/>
      </font>
    </dxf>
  </rfmt>
  <rcc rId="7297" sId="1" odxf="1" dxf="1">
    <oc r="E150" t="inlineStr">
      <is>
        <t>0240176500</t>
      </is>
    </oc>
    <nc r="E150" t="inlineStr">
      <is>
        <t>0241806500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298" sId="1" odxf="1" dxf="1">
    <oc r="E149" t="inlineStr">
      <is>
        <t>0240100000</t>
      </is>
    </oc>
    <nc r="E149" t="inlineStr">
      <is>
        <t>0241000000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299" sId="1">
    <oc r="E15" t="inlineStr">
      <is>
        <t>0600000000</t>
      </is>
    </oc>
    <nc r="E15" t="inlineStr">
      <is>
        <t>0700000000</t>
      </is>
    </nc>
  </rcc>
  <rcc rId="7300" sId="1">
    <oc r="E16" t="inlineStr">
      <is>
        <t>0600100000</t>
      </is>
    </oc>
    <nc r="E16" t="inlineStr">
      <is>
        <t>0700100000</t>
      </is>
    </nc>
  </rcc>
  <rcc rId="7301" sId="1">
    <oc r="E17" t="inlineStr">
      <is>
        <t>0600102030</t>
      </is>
    </oc>
    <nc r="E17" t="inlineStr">
      <is>
        <t>0700102030</t>
      </is>
    </nc>
  </rcc>
  <rcc rId="7302" sId="1">
    <oc r="E18" t="inlineStr">
      <is>
        <t>0600102030</t>
      </is>
    </oc>
    <nc r="E18" t="inlineStr">
      <is>
        <t>0700102030</t>
      </is>
    </nc>
  </rcc>
  <rcc rId="7303" sId="1">
    <oc r="E19" t="inlineStr">
      <is>
        <t>0600102030</t>
      </is>
    </oc>
    <nc r="E19" t="inlineStr">
      <is>
        <t>0700102030</t>
      </is>
    </nc>
  </rcc>
  <rcc rId="7304" sId="1">
    <oc r="E20" t="inlineStr">
      <is>
        <t>0600102030</t>
      </is>
    </oc>
    <nc r="E20" t="inlineStr">
      <is>
        <t>0700102030</t>
      </is>
    </nc>
  </rcc>
  <rcc rId="7305" sId="1">
    <oc r="E21" t="inlineStr">
      <is>
        <t>0600102030</t>
      </is>
    </oc>
    <nc r="E21" t="inlineStr">
      <is>
        <t>0700102030</t>
      </is>
    </nc>
  </rcc>
  <rcc rId="7306" sId="1" numFmtId="4">
    <nc r="B24">
      <v>650</v>
    </nc>
  </rcc>
  <rcc rId="7307" sId="1" numFmtId="4">
    <nc r="C24">
      <v>1</v>
    </nc>
  </rcc>
  <rcc rId="7308" sId="1" numFmtId="4">
    <nc r="D24">
      <v>4</v>
    </nc>
  </rcc>
  <rcc rId="7309" sId="1">
    <oc r="E23" t="inlineStr">
      <is>
        <t>0600000000</t>
      </is>
    </oc>
    <nc r="E23" t="inlineStr">
      <is>
        <t>0700000000</t>
      </is>
    </nc>
  </rcc>
  <rcc rId="7310" sId="1">
    <oc r="E24" t="inlineStr">
      <is>
        <t>0600100000</t>
      </is>
    </oc>
    <nc r="E24" t="inlineStr">
      <is>
        <t>0700100000</t>
      </is>
    </nc>
  </rcc>
  <rcc rId="7311" sId="1">
    <oc r="E25" t="inlineStr">
      <is>
        <t>0600102040</t>
      </is>
    </oc>
    <nc r="E25" t="inlineStr">
      <is>
        <t>0700102040</t>
      </is>
    </nc>
  </rcc>
  <rcc rId="7312" sId="1">
    <oc r="E26" t="inlineStr">
      <is>
        <t>0600102040</t>
      </is>
    </oc>
    <nc r="E26" t="inlineStr">
      <is>
        <t>0700102040</t>
      </is>
    </nc>
  </rcc>
  <rcc rId="7313" sId="1">
    <oc r="E27" t="inlineStr">
      <is>
        <t>0600102040</t>
      </is>
    </oc>
    <nc r="E27" t="inlineStr">
      <is>
        <t>0700102040</t>
      </is>
    </nc>
  </rcc>
  <rcc rId="7314" sId="1">
    <oc r="E28" t="inlineStr">
      <is>
        <t>0600102040</t>
      </is>
    </oc>
    <nc r="E28" t="inlineStr">
      <is>
        <t>0700102040</t>
      </is>
    </nc>
  </rcc>
  <rcc rId="7315" sId="1">
    <oc r="E29" t="inlineStr">
      <is>
        <t>0600102040</t>
      </is>
    </oc>
    <nc r="E29" t="inlineStr">
      <is>
        <t>0700102040</t>
      </is>
    </nc>
  </rcc>
  <rcc rId="7316" sId="1">
    <oc r="E30" t="inlineStr">
      <is>
        <t>0600102040</t>
      </is>
    </oc>
    <nc r="E30" t="inlineStr">
      <is>
        <t>0700102040</t>
      </is>
    </nc>
  </rcc>
  <rcc rId="7317" sId="1">
    <oc r="E31" t="inlineStr">
      <is>
        <t>0600102040</t>
      </is>
    </oc>
    <nc r="E31" t="inlineStr">
      <is>
        <t>0700102040</t>
      </is>
    </nc>
  </rcc>
  <rcc rId="7318" sId="1">
    <oc r="E38" t="inlineStr">
      <is>
        <t>0600000000</t>
      </is>
    </oc>
    <nc r="E38" t="inlineStr">
      <is>
        <t>0700000000</t>
      </is>
    </nc>
  </rcc>
  <rcc rId="7319" sId="1">
    <oc r="E39" t="inlineStr">
      <is>
        <t>0600100000</t>
      </is>
    </oc>
    <nc r="E39" t="inlineStr">
      <is>
        <t>0700100000</t>
      </is>
    </nc>
  </rcc>
  <rcc rId="7320" sId="1">
    <oc r="E40" t="inlineStr">
      <is>
        <t>0600102400</t>
      </is>
    </oc>
    <nc r="E40" t="inlineStr">
      <is>
        <t>0700102400</t>
      </is>
    </nc>
  </rcc>
  <rcc rId="7321" sId="1">
    <oc r="E41" t="inlineStr">
      <is>
        <t>0600102400</t>
      </is>
    </oc>
    <nc r="E41" t="inlineStr">
      <is>
        <t>0700102400</t>
      </is>
    </nc>
  </rcc>
  <rcc rId="7322" sId="1">
    <oc r="E42" t="inlineStr">
      <is>
        <t>0600102400</t>
      </is>
    </oc>
    <nc r="E42" t="inlineStr">
      <is>
        <t>0700102400</t>
      </is>
    </nc>
  </rcc>
  <rcc rId="7323" sId="1">
    <oc r="E43" t="inlineStr">
      <is>
        <t>0600102400</t>
      </is>
    </oc>
    <nc r="E43" t="inlineStr">
      <is>
        <t>0700102400</t>
      </is>
    </nc>
  </rcc>
  <rcc rId="7324" sId="1">
    <oc r="E44" t="inlineStr">
      <is>
        <t>0600102400</t>
      </is>
    </oc>
    <nc r="E44" t="inlineStr">
      <is>
        <t>0700102400</t>
      </is>
    </nc>
  </rcc>
  <rcc rId="7325" sId="1">
    <oc r="E45" t="inlineStr">
      <is>
        <t>0600102400</t>
      </is>
    </oc>
    <nc r="E45" t="inlineStr">
      <is>
        <t>0700102400</t>
      </is>
    </nc>
  </rcc>
  <rcc rId="7326" sId="1">
    <oc r="E46" t="inlineStr">
      <is>
        <t>0600102400</t>
      </is>
    </oc>
    <nc r="E46" t="inlineStr">
      <is>
        <t>0700102400</t>
      </is>
    </nc>
  </rcc>
  <rcc rId="7327" sId="1">
    <oc r="E47" t="inlineStr">
      <is>
        <t>0600102400</t>
      </is>
    </oc>
    <nc r="E47" t="inlineStr">
      <is>
        <t>0700102400</t>
      </is>
    </nc>
  </rcc>
  <rcc rId="7328" sId="1">
    <oc r="E48" t="inlineStr">
      <is>
        <t>0600102400</t>
      </is>
    </oc>
    <nc r="E48" t="inlineStr">
      <is>
        <t>0700102400</t>
      </is>
    </nc>
  </rcc>
  <rcc rId="7329" sId="1">
    <oc r="E49" t="inlineStr">
      <is>
        <t>0600102400</t>
      </is>
    </oc>
    <nc r="E49" t="inlineStr">
      <is>
        <t>0700102400</t>
      </is>
    </nc>
  </rcc>
  <rcc rId="7330" sId="1">
    <oc r="E50" t="inlineStr">
      <is>
        <t>0600102400</t>
      </is>
    </oc>
    <nc r="E50" t="inlineStr">
      <is>
        <t>0700102400</t>
      </is>
    </nc>
  </rcc>
  <rcc rId="7331" sId="1">
    <oc r="E52" t="inlineStr">
      <is>
        <t>0600000000</t>
      </is>
    </oc>
    <nc r="E52" t="inlineStr">
      <is>
        <t>0700000000</t>
      </is>
    </nc>
  </rcc>
  <rcc rId="7332" sId="1">
    <oc r="E53" t="inlineStr">
      <is>
        <t>0600100000</t>
      </is>
    </oc>
    <nc r="E53" t="inlineStr">
      <is>
        <t>0700100000</t>
      </is>
    </nc>
  </rcc>
  <rcc rId="7333" sId="1">
    <oc r="E54" t="inlineStr">
      <is>
        <t>0600151180</t>
      </is>
    </oc>
    <nc r="E54" t="inlineStr">
      <is>
        <t>0700151180</t>
      </is>
    </nc>
  </rcc>
  <rcc rId="7334" sId="1">
    <oc r="E55" t="inlineStr">
      <is>
        <t>0600151180</t>
      </is>
    </oc>
    <nc r="E55" t="inlineStr">
      <is>
        <t>0700151180</t>
      </is>
    </nc>
  </rcc>
  <rcc rId="7335" sId="1">
    <oc r="E56" t="inlineStr">
      <is>
        <t>0600151180</t>
      </is>
    </oc>
    <nc r="E56" t="inlineStr">
      <is>
        <t>0700151180</t>
      </is>
    </nc>
  </rcc>
  <rcc rId="7336" sId="1">
    <oc r="E57" t="inlineStr">
      <is>
        <t>0600151180</t>
      </is>
    </oc>
    <nc r="E57" t="inlineStr">
      <is>
        <t>0700151180</t>
      </is>
    </nc>
  </rcc>
  <rcc rId="7337" sId="1">
    <oc r="E58" t="inlineStr">
      <is>
        <t>0600151180</t>
      </is>
    </oc>
    <nc r="E58" t="inlineStr">
      <is>
        <t>0700151180</t>
      </is>
    </nc>
  </rcc>
  <rcc rId="7338" sId="1" odxf="1" dxf="1">
    <oc r="E61" t="inlineStr">
      <is>
        <t>0600000000</t>
      </is>
    </oc>
    <nc r="E61" t="inlineStr">
      <is>
        <t>0700000000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339" sId="1" odxf="1" dxf="1">
    <oc r="E62" t="inlineStr">
      <is>
        <t>0600100000</t>
      </is>
    </oc>
    <nc r="E62" t="inlineStr">
      <is>
        <t>0700100000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340" sId="1">
    <oc r="E63" t="inlineStr">
      <is>
        <t>0600159300</t>
      </is>
    </oc>
    <nc r="E63" t="inlineStr">
      <is>
        <t>0700159300</t>
      </is>
    </nc>
  </rcc>
  <rcc rId="7341" sId="1">
    <oc r="E64" t="inlineStr">
      <is>
        <t>0600159300</t>
      </is>
    </oc>
    <nc r="E64" t="inlineStr">
      <is>
        <t>0700159300</t>
      </is>
    </nc>
  </rcc>
  <rcc rId="7342" sId="1">
    <oc r="E65" t="inlineStr">
      <is>
        <t>0600159300</t>
      </is>
    </oc>
    <nc r="E65" t="inlineStr">
      <is>
        <t>0700159300</t>
      </is>
    </nc>
  </rcc>
  <rcc rId="7343" sId="1">
    <oc r="E66" t="inlineStr">
      <is>
        <t>0600159300</t>
      </is>
    </oc>
    <nc r="E66" t="inlineStr">
      <is>
        <t>0700159300</t>
      </is>
    </nc>
  </rcc>
  <rcc rId="7344" sId="1">
    <oc r="E67" t="inlineStr">
      <is>
        <t>0600159300</t>
      </is>
    </oc>
    <nc r="E67" t="inlineStr">
      <is>
        <t>0700159300</t>
      </is>
    </nc>
  </rcc>
  <rcc rId="7345" sId="1">
    <oc r="E68" t="inlineStr">
      <is>
        <t>06001D9300</t>
      </is>
    </oc>
    <nc r="E68" t="inlineStr">
      <is>
        <t>07001D9300</t>
      </is>
    </nc>
  </rcc>
  <rcc rId="7346" sId="1">
    <oc r="E69" t="inlineStr">
      <is>
        <t>06001D9300</t>
      </is>
    </oc>
    <nc r="E69" t="inlineStr">
      <is>
        <t>07001D9300</t>
      </is>
    </nc>
  </rcc>
  <rcc rId="7347" sId="1">
    <oc r="E70" t="inlineStr">
      <is>
        <t>06001D9300</t>
      </is>
    </oc>
    <nc r="E70" t="inlineStr">
      <is>
        <t>07001D9300</t>
      </is>
    </nc>
  </rcc>
  <rcc rId="7348" sId="1">
    <oc r="E71" t="inlineStr">
      <is>
        <t>06001D9300</t>
      </is>
    </oc>
    <nc r="E71" t="inlineStr">
      <is>
        <t>07001D9300</t>
      </is>
    </nc>
  </rcc>
  <rcc rId="7349" sId="1">
    <oc r="E72" t="inlineStr">
      <is>
        <t>06001D9300</t>
      </is>
    </oc>
    <nc r="E72" t="inlineStr">
      <is>
        <t>07001D9300</t>
      </is>
    </nc>
  </rcc>
  <rcc rId="7350" sId="1">
    <oc r="E91" t="inlineStr">
      <is>
        <t>0600000000</t>
      </is>
    </oc>
    <nc r="E91" t="inlineStr">
      <is>
        <t>0700000000</t>
      </is>
    </nc>
  </rcc>
  <rcc rId="7351" sId="1">
    <oc r="E92" t="inlineStr">
      <is>
        <t>0600100000</t>
      </is>
    </oc>
    <nc r="E92" t="inlineStr">
      <is>
        <t>0700100000</t>
      </is>
    </nc>
  </rcc>
  <rcc rId="7352" sId="1">
    <oc r="E93" t="inlineStr">
      <is>
        <t>0600185060</t>
      </is>
    </oc>
    <nc r="E93" t="inlineStr">
      <is>
        <t>0700185060</t>
      </is>
    </nc>
  </rcc>
  <rcc rId="7353" sId="1">
    <oc r="E94" t="inlineStr">
      <is>
        <t>0600185060</t>
      </is>
    </oc>
    <nc r="E94" t="inlineStr">
      <is>
        <t>0700185060</t>
      </is>
    </nc>
  </rcc>
  <rcc rId="7354" sId="1">
    <oc r="E95" t="inlineStr">
      <is>
        <t>0600185060</t>
      </is>
    </oc>
    <nc r="E95" t="inlineStr">
      <is>
        <t>0700185060</t>
      </is>
    </nc>
  </rcc>
  <rcc rId="7355" sId="1">
    <oc r="E96" t="inlineStr">
      <is>
        <t>0600185060</t>
      </is>
    </oc>
    <nc r="E96" t="inlineStr">
      <is>
        <t>0700185060</t>
      </is>
    </nc>
  </rcc>
  <rcc rId="7356" sId="1">
    <oc r="E97" t="inlineStr">
      <is>
        <t>06001S5060</t>
      </is>
    </oc>
    <nc r="E97" t="inlineStr">
      <is>
        <t>07001S5060</t>
      </is>
    </nc>
  </rcc>
  <rcc rId="7357" sId="1">
    <oc r="E98" t="inlineStr">
      <is>
        <t>06001S5060</t>
      </is>
    </oc>
    <nc r="E98" t="inlineStr">
      <is>
        <t>07001S5060</t>
      </is>
    </nc>
  </rcc>
  <rcc rId="7358" sId="1">
    <oc r="E99" t="inlineStr">
      <is>
        <t>06001S5060</t>
      </is>
    </oc>
    <nc r="E99" t="inlineStr">
      <is>
        <t>07001S5060</t>
      </is>
    </nc>
  </rcc>
  <rcc rId="7359" sId="1">
    <oc r="E100" t="inlineStr">
      <is>
        <t>06001S5060</t>
      </is>
    </oc>
    <nc r="E100" t="inlineStr">
      <is>
        <t>07001S5060</t>
      </is>
    </nc>
  </rcc>
  <rcc rId="7360" sId="1" odxf="1" dxf="1">
    <oc r="E112" t="inlineStr">
      <is>
        <t>0600000000</t>
      </is>
    </oc>
    <nc r="E112" t="inlineStr">
      <is>
        <t>0700000000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361" sId="1">
    <oc r="E113" t="inlineStr">
      <is>
        <t>0600500000</t>
      </is>
    </oc>
    <nc r="E113" t="inlineStr">
      <is>
        <t>0700500000</t>
      </is>
    </nc>
  </rcc>
  <rcc rId="7362" sId="1">
    <oc r="E114" t="inlineStr">
      <is>
        <t>0600502400</t>
      </is>
    </oc>
    <nc r="E114" t="inlineStr">
      <is>
        <t>0700502400</t>
      </is>
    </nc>
  </rcc>
  <rcc rId="7363" sId="1">
    <oc r="E115" t="inlineStr">
      <is>
        <t>0600502400</t>
      </is>
    </oc>
    <nc r="E115" t="inlineStr">
      <is>
        <t>0700502400</t>
      </is>
    </nc>
  </rcc>
  <rcc rId="7364" sId="1">
    <oc r="E116" t="inlineStr">
      <is>
        <t>0600502400</t>
      </is>
    </oc>
    <nc r="E116" t="inlineStr">
      <is>
        <t>0700502400</t>
      </is>
    </nc>
  </rcc>
  <rcc rId="7365" sId="1">
    <oc r="E155" t="inlineStr">
      <is>
        <t>0600000000</t>
      </is>
    </oc>
    <nc r="E155" t="inlineStr">
      <is>
        <t>0700000000</t>
      </is>
    </nc>
  </rcc>
  <rcc rId="7366" sId="1">
    <oc r="E156" t="inlineStr">
      <is>
        <t>0600100000</t>
      </is>
    </oc>
    <nc r="E156" t="inlineStr">
      <is>
        <t>0700100000</t>
      </is>
    </nc>
  </rcc>
  <rcc rId="7367" sId="1">
    <oc r="E157" t="inlineStr">
      <is>
        <t>0600102040</t>
      </is>
    </oc>
    <nc r="E157" t="inlineStr">
      <is>
        <t>0700102040</t>
      </is>
    </nc>
  </rcc>
  <rcc rId="7368" sId="1">
    <oc r="E158" t="inlineStr">
      <is>
        <t>0600102040</t>
      </is>
    </oc>
    <nc r="E158" t="inlineStr">
      <is>
        <t>0700102040</t>
      </is>
    </nc>
  </rcc>
  <rcc rId="7369" sId="1">
    <oc r="E205" t="inlineStr">
      <is>
        <t>0600270220</t>
      </is>
    </oc>
    <nc r="E205" t="inlineStr">
      <is>
        <t>0700270220</t>
      </is>
    </nc>
  </rcc>
  <rcc rId="7370" sId="1">
    <oc r="E204" t="inlineStr">
      <is>
        <t>0600270220</t>
      </is>
    </oc>
    <nc r="E204" t="inlineStr">
      <is>
        <t>0700270220</t>
      </is>
    </nc>
  </rcc>
  <rcc rId="7371" sId="1">
    <oc r="E203" t="inlineStr">
      <is>
        <t>0600270220</t>
      </is>
    </oc>
    <nc r="E203" t="inlineStr">
      <is>
        <t>0700270220</t>
      </is>
    </nc>
  </rcc>
  <rcc rId="7372" sId="1">
    <oc r="E202" t="inlineStr">
      <is>
        <t>0600270220</t>
      </is>
    </oc>
    <nc r="E202" t="inlineStr">
      <is>
        <t>0700270220</t>
      </is>
    </nc>
  </rcc>
  <rcc rId="7373" sId="1">
    <oc r="E201" t="inlineStr">
      <is>
        <t>0600200000</t>
      </is>
    </oc>
    <nc r="E201" t="inlineStr">
      <is>
        <t>0700200000</t>
      </is>
    </nc>
  </rcc>
  <rcc rId="7374" sId="1" odxf="1" dxf="1">
    <oc r="E200" t="inlineStr">
      <is>
        <t>0600000000</t>
      </is>
    </oc>
    <nc r="E200" t="inlineStr">
      <is>
        <t>0700000000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375" sId="1" odxf="1" dxf="1">
    <oc r="E208" t="inlineStr">
      <is>
        <t>0600000000</t>
      </is>
    </oc>
    <nc r="E208" t="inlineStr">
      <is>
        <t>0700000000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376" sId="1">
    <oc r="E209" t="inlineStr">
      <is>
        <t>0600500000</t>
      </is>
    </oc>
    <nc r="E209" t="inlineStr">
      <is>
        <t>0700500000</t>
      </is>
    </nc>
  </rcc>
  <rcc rId="7377" sId="1">
    <oc r="E210" t="inlineStr">
      <is>
        <t>0600502400</t>
      </is>
    </oc>
    <nc r="E210" t="inlineStr">
      <is>
        <t>0700502400</t>
      </is>
    </nc>
  </rcc>
  <rcc rId="7378" sId="1">
    <oc r="E211" t="inlineStr">
      <is>
        <t>0600502400</t>
      </is>
    </oc>
    <nc r="E211" t="inlineStr">
      <is>
        <t>0700502400</t>
      </is>
    </nc>
  </rcc>
  <rcc rId="7379" sId="1">
    <oc r="E212" t="inlineStr">
      <is>
        <t>0600502400</t>
      </is>
    </oc>
    <nc r="E212" t="inlineStr">
      <is>
        <t>0700502400</t>
      </is>
    </nc>
  </rcc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Вед2018!$A$1:$H$212</formula>
    <oldFormula>Вед2018!$A$1:$H$212</oldFormula>
  </rdn>
  <rdn rId="0" localSheetId="1" customView="1" name="Z_4F39DA5C_9059_406E_9F89_B6E20F660542_.wvu.FilterData" hidden="1" oldHidden="1">
    <formula>Вед2018!$E$1:$E$342</formula>
    <oldFormula>Вед2018!$E$1:$E$341</oldFormula>
  </rdn>
  <rcv guid="{4F39DA5C-9059-406E-9F89-B6E20F660542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Вед2018!$A$1:$H$213</formula>
    <oldFormula>Вед2018!$A$1:$H$213</oldFormula>
  </rdn>
  <rdn rId="0" localSheetId="1" customView="1" name="Z_4F39DA5C_9059_406E_9F89_B6E20F660542_.wvu.FilterData" hidden="1" oldHidden="1">
    <formula>Вед2018!$E$1:$E$342</formula>
    <oldFormula>Вед2018!$E$1:$E$342</oldFormula>
  </rdn>
  <rcv guid="{4F39DA5C-9059-406E-9F89-B6E20F660542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rc rId="7252" sId="1" ref="A133:XFD133" action="insertRow"/>
  <rrc rId="7253" sId="1" ref="A133:XFD133" action="insertRow"/>
  <rrc rId="7254" sId="1" ref="A133:XFD133" action="insertRow"/>
  <rcc rId="7255" sId="1">
    <nc r="A135" t="inlineStr">
      <is>
        <t>Межбюджетные трансферты</t>
      </is>
    </nc>
  </rcc>
  <rcc rId="7256" sId="1" numFmtId="4">
    <nc r="B135">
      <v>650</v>
    </nc>
  </rcc>
  <rcc rId="7257" sId="1" numFmtId="4">
    <nc r="C135">
      <v>5</v>
    </nc>
  </rcc>
  <rcc rId="7258" sId="1">
    <nc r="D135" t="inlineStr">
      <is>
        <t>02</t>
      </is>
    </nc>
  </rcc>
  <rcc rId="7259" sId="1" numFmtId="4">
    <nc r="F135">
      <v>500</v>
    </nc>
  </rcc>
  <rcc rId="7260" sId="1">
    <nc r="G135">
      <f>G136</f>
    </nc>
  </rcc>
  <rcc rId="7261" sId="1">
    <nc r="G134">
      <f>G135</f>
    </nc>
  </rcc>
  <rcc rId="7262" sId="1">
    <nc r="E134" t="inlineStr">
      <is>
        <t>60000S2590</t>
      </is>
    </nc>
  </rcc>
  <rcc rId="7263" sId="1">
    <nc r="E135" t="inlineStr">
      <is>
        <t>60000S2590</t>
      </is>
    </nc>
  </rcc>
  <rcc rId="7264" sId="1">
    <oc r="E136" t="inlineStr">
      <is>
        <t>60000S2190</t>
      </is>
    </oc>
    <nc r="E136" t="inlineStr">
      <is>
        <t>60000S2590</t>
      </is>
    </nc>
  </rcc>
  <rcc rId="7265" sId="1" numFmtId="4">
    <nc r="B133">
      <v>650</v>
    </nc>
  </rcc>
  <rcc rId="7266" sId="1" numFmtId="4">
    <nc r="C133">
      <v>5</v>
    </nc>
  </rcc>
  <rcc rId="7267" sId="1">
    <nc r="D133" t="inlineStr">
      <is>
        <t>02</t>
      </is>
    </nc>
  </rcc>
  <rcc rId="7268" sId="1" numFmtId="4">
    <nc r="B134">
      <v>650</v>
    </nc>
  </rcc>
  <rcc rId="7269" sId="1" numFmtId="4">
    <nc r="C134">
      <v>5</v>
    </nc>
  </rcc>
  <rcc rId="7270" sId="1">
    <nc r="D134" t="inlineStr">
      <is>
        <t>02</t>
      </is>
    </nc>
  </rcc>
  <rrc rId="7271" sId="1" ref="A133:XFD133" action="deleteRow">
    <rfmt sheetId="1" xfDxf="1" s="1" sqref="A133:XFD13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A133" start="0" length="0">
      <dxf>
        <font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cc rId="0" sId="1" dxf="1" numFmtId="4">
      <nc r="B133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133">
        <v>5</v>
      </nc>
      <ndxf>
        <numFmt numFmtId="165" formatCode="0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D133" t="inlineStr">
        <is>
          <t>02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E133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133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133" start="0" length="0">
      <dxf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133" start="0" length="0">
      <dxf>
        <numFmt numFmtId="168" formatCode="#,##0.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72" sId="1">
    <nc r="A133" t="inlineStr">
      <is>
        <t>Расходы на реализацию полномочий в сфере жилищно-коммунального комплекса (бюджет района)</t>
      </is>
    </nc>
  </rcc>
  <rcc rId="7273" sId="1">
    <oc r="E132" t="inlineStr">
      <is>
        <t>6000082190</t>
      </is>
    </oc>
    <nc r="E132" t="inlineStr">
      <is>
        <t>6000082590</t>
      </is>
    </nc>
  </rcc>
  <rcc rId="7274" sId="1">
    <oc r="E131" t="inlineStr">
      <is>
        <t>6000070010</t>
      </is>
    </oc>
    <nc r="E131" t="inlineStr">
      <is>
        <t>6000082590</t>
      </is>
    </nc>
  </rcc>
  <rcc rId="7275" sId="1">
    <oc r="E130" t="inlineStr">
      <is>
        <t>6000070010</t>
      </is>
    </oc>
    <nc r="E130" t="inlineStr">
      <is>
        <t>6000082590</t>
      </is>
    </nc>
  </rcc>
  <rrc rId="7276" sId="1" ref="A130:XFD130" action="insertRow"/>
  <rcc rId="7277" sId="1">
    <nc r="A130" t="inlineStr">
      <is>
        <t>Мероприятия по реализаций полномочий в сфере жилищно-коммунального комплекса</t>
      </is>
    </nc>
  </rcc>
  <rcc rId="7278" sId="1" numFmtId="4">
    <nc r="B130">
      <v>650</v>
    </nc>
  </rcc>
  <rcc rId="7279" sId="1" numFmtId="4">
    <nc r="C130">
      <v>5</v>
    </nc>
  </rcc>
  <rcc rId="7280" sId="1">
    <nc r="D130" t="inlineStr">
      <is>
        <t>02</t>
      </is>
    </nc>
  </rcc>
  <rcc rId="7281" sId="1">
    <nc r="E130" t="inlineStr">
      <is>
        <t>6000080000</t>
      </is>
    </nc>
  </rcc>
  <rcc rId="7282" sId="1">
    <oc r="A131" t="inlineStr">
      <is>
        <t>Мероприятия по реализаций полномочий в сфере жилищно-коммунального комплекса</t>
      </is>
    </oc>
    <nc r="A131" t="inlineStr">
      <is>
        <t>Расходы на реализацию полномочий в сфере жилищно-коммунального комплекса (бюджет автономного округа)</t>
      </is>
    </nc>
  </rcc>
  <rrc rId="7283" sId="1" ref="A130:XFD130" action="deleteRow">
    <rfmt sheetId="1" xfDxf="1" s="1" sqref="A130:XFD13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130" t="inlineStr">
        <is>
          <t>Мероприятия по реализаций полномочий в сфере жилищно-коммунального комплекса</t>
        </is>
      </nc>
      <ndxf>
        <font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130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130">
        <v>5</v>
      </nc>
      <ndxf>
        <numFmt numFmtId="165" formatCode="0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D130" t="inlineStr">
        <is>
          <t>02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130" t="inlineStr">
        <is>
          <t>6000080000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F130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130" start="0" length="0">
      <dxf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130" start="0" length="0">
      <dxf>
        <numFmt numFmtId="168" formatCode="#,##0.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84" sId="1">
    <oc r="G131">
      <f>G135+G132</f>
    </oc>
    <nc r="G131">
      <f>G132</f>
    </nc>
  </rcc>
  <rcc rId="7285" sId="1">
    <oc r="G129">
      <f>G131</f>
    </oc>
    <nc r="G129">
      <f>G131+G133</f>
    </nc>
  </rcc>
  <rfmt sheetId="1" sqref="A130:G130" start="0" length="2147483647">
    <dxf>
      <font>
        <color rgb="FFC00000"/>
      </font>
    </dxf>
  </rfmt>
  <rfmt sheetId="1" sqref="A130:G130" start="0" length="2147483647">
    <dxf>
      <font>
        <color auto="1"/>
      </font>
    </dxf>
  </rfmt>
  <rfmt sheetId="1" sqref="A89" start="0" length="0">
    <dxf>
      <font>
        <name val="Times New Roman CYR"/>
        <scheme val="none"/>
      </font>
    </dxf>
  </rfmt>
  <rfmt sheetId="1" sqref="A85" start="0" length="0">
    <dxf>
      <font>
        <name val="Times New Roman CYR"/>
        <scheme val="none"/>
      </font>
    </dxf>
  </rfmt>
  <rfmt sheetId="1" sqref="A85" start="0" length="0">
    <dxf>
      <font>
        <name val="Times New Roman Cyr"/>
        <scheme val="none"/>
      </font>
    </dxf>
  </rfmt>
  <rfmt sheetId="1" sqref="A89" start="0" length="0">
    <dxf>
      <font>
        <name val="Times New Roman CYR"/>
        <scheme val="none"/>
      </font>
    </dxf>
  </rfmt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Вед2018!$A$1:$H$213</formula>
    <oldFormula>Вед2018!$A$1:$H$213</oldFormula>
  </rdn>
  <rdn rId="0" localSheetId="1" customView="1" name="Z_4F39DA5C_9059_406E_9F89_B6E20F660542_.wvu.FilterData" hidden="1" oldHidden="1">
    <formula>Вед2018!$E$1:$E$342</formula>
    <oldFormula>Вед2018!$E$1:$E$342</oldFormula>
  </rdn>
  <rcv guid="{4F39DA5C-9059-406E-9F89-B6E20F660542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rc rId="7150" sId="1" ref="A65:XFD65" action="insertRow"/>
  <rrc rId="7151" sId="1" ref="A65:XFD65" action="insertRow"/>
  <rrc rId="7152" sId="1" ref="A65:XFD65" action="insertRow"/>
  <rrc rId="7153" sId="1" ref="A65:XFD65" action="insertRow"/>
  <rrc rId="7154" sId="1" ref="A66:XFD66" action="insertRow"/>
  <rrc rId="7155" sId="1" ref="A66:XFD66" action="insertRow"/>
  <rfmt sheetId="1" sqref="A65:H70">
    <dxf>
      <fill>
        <patternFill patternType="none">
          <bgColor auto="1"/>
        </patternFill>
      </fill>
    </dxf>
  </rfmt>
  <rcc rId="7156" sId="1">
    <nc r="A66" t="inlineStr">
      <is>
        <t>Осуществление полномочий по государственной регистрации актов гражданского состояния (Федеральный бюджет)</t>
      </is>
    </nc>
  </rcc>
  <rcc rId="7157" sId="1" numFmtId="4">
    <nc r="B66">
      <v>650</v>
    </nc>
  </rcc>
  <rcc rId="7158" sId="1" numFmtId="4">
    <nc r="C66">
      <v>3</v>
    </nc>
  </rcc>
  <rcc rId="7159" sId="1" numFmtId="4">
    <nc r="D66">
      <v>4</v>
    </nc>
  </rcc>
  <rcc rId="7160" sId="1">
    <nc r="E66" t="inlineStr">
      <is>
        <t>0600159300</t>
      </is>
    </nc>
  </rcc>
  <rcc rId="7161" sId="1">
    <nc r="G66">
      <f>G67</f>
    </nc>
  </rcc>
  <rcc rId="7162" sId="1" odxf="1" dxf="1">
    <nc r="H66">
      <f>H67</f>
    </nc>
    <odxf>
      <border outline="0">
        <right/>
      </border>
    </odxf>
    <ndxf>
      <border outline="0">
        <right style="thin">
          <color indexed="64"/>
        </right>
      </border>
    </ndxf>
  </rcc>
  <rcc rId="7163" sId="1">
    <nc r="A67" t="inlineStr">
      <is>
        <t xml:space="preserve"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 </t>
      </is>
    </nc>
  </rcc>
  <rcc rId="7164" sId="1" numFmtId="4">
    <nc r="B67">
      <v>650</v>
    </nc>
  </rcc>
  <rcc rId="7165" sId="1" numFmtId="4">
    <nc r="C67">
      <v>3</v>
    </nc>
  </rcc>
  <rcc rId="7166" sId="1" numFmtId="4">
    <nc r="D67">
      <v>4</v>
    </nc>
  </rcc>
  <rcc rId="7167" sId="1">
    <nc r="E67" t="inlineStr">
      <is>
        <t>0600159300</t>
      </is>
    </nc>
  </rcc>
  <rcc rId="7168" sId="1" numFmtId="4">
    <nc r="F67">
      <v>100</v>
    </nc>
  </rcc>
  <rcc rId="7169" sId="1">
    <nc r="G67">
      <f>G68</f>
    </nc>
  </rcc>
  <rcc rId="7170" sId="1" odxf="1" dxf="1">
    <nc r="H67">
      <f>H68</f>
    </nc>
    <odxf>
      <border outline="0">
        <right/>
      </border>
    </odxf>
    <ndxf>
      <border outline="0">
        <right style="medium">
          <color indexed="64"/>
        </right>
      </border>
    </ndxf>
  </rcc>
  <rcc rId="7171" sId="1">
    <nc r="A68" t="inlineStr">
      <is>
        <t>Расходы на выплаты персоналу государственных(муниципальных) органов</t>
      </is>
    </nc>
  </rcc>
  <rcc rId="7172" sId="1" numFmtId="4">
    <nc r="B68">
      <v>650</v>
    </nc>
  </rcc>
  <rcc rId="7173" sId="1" numFmtId="4">
    <nc r="C68">
      <v>3</v>
    </nc>
  </rcc>
  <rcc rId="7174" sId="1" numFmtId="4">
    <nc r="D68">
      <v>4</v>
    </nc>
  </rcc>
  <rcc rId="7175" sId="1">
    <nc r="E68" t="inlineStr">
      <is>
        <t>0600159300</t>
      </is>
    </nc>
  </rcc>
  <rcc rId="7176" sId="1" numFmtId="4">
    <nc r="F68">
      <v>120</v>
    </nc>
  </rcc>
  <rcc rId="7177" sId="1">
    <nc r="G68">
      <f>G69+G70</f>
    </nc>
  </rcc>
  <rcc rId="7178" sId="1" odxf="1" dxf="1">
    <nc r="H68">
      <f>G68</f>
    </nc>
    <odxf>
      <border outline="0">
        <right/>
      </border>
    </odxf>
    <ndxf>
      <border outline="0">
        <right style="medium">
          <color indexed="64"/>
        </right>
      </border>
    </ndxf>
  </rcc>
  <rcc rId="7179" sId="1">
    <nc r="A69" t="inlineStr">
      <is>
        <t>Фонд оплаты труда государственных(муниципальных) органов.</t>
      </is>
    </nc>
  </rcc>
  <rcc rId="7180" sId="1" numFmtId="4">
    <nc r="B69">
      <v>650</v>
    </nc>
  </rcc>
  <rcc rId="7181" sId="1" numFmtId="4">
    <nc r="C69">
      <v>3</v>
    </nc>
  </rcc>
  <rcc rId="7182" sId="1" numFmtId="4">
    <nc r="D69">
      <v>4</v>
    </nc>
  </rcc>
  <rcc rId="7183" sId="1">
    <nc r="E69" t="inlineStr">
      <is>
        <t>0600159300</t>
      </is>
    </nc>
  </rcc>
  <rcc rId="7184" sId="1" numFmtId="4">
    <nc r="F69">
      <v>121</v>
    </nc>
  </rcc>
  <rcc rId="7185" sId="1" numFmtId="4">
    <nc r="G69">
      <v>30584</v>
    </nc>
  </rcc>
  <rcc rId="7186" sId="1" odxf="1" dxf="1">
    <nc r="H69">
      <f>G69</f>
    </nc>
    <odxf>
      <border outline="0">
        <right/>
      </border>
    </odxf>
    <ndxf>
      <border outline="0">
        <right style="medium">
          <color indexed="64"/>
        </right>
      </border>
    </ndxf>
  </rcc>
  <rcc rId="7187" sId="1">
    <nc r="A70" t="inlineStr">
      <is>
    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    </is>
    </nc>
  </rcc>
  <rcc rId="7188" sId="1" numFmtId="4">
    <nc r="B70">
      <v>650</v>
    </nc>
  </rcc>
  <rcc rId="7189" sId="1" numFmtId="4">
    <nc r="C70">
      <v>3</v>
    </nc>
  </rcc>
  <rcc rId="7190" sId="1" numFmtId="4">
    <nc r="D70">
      <v>4</v>
    </nc>
  </rcc>
  <rcc rId="7191" sId="1">
    <nc r="E70" t="inlineStr">
      <is>
        <t>0600159300</t>
      </is>
    </nc>
  </rcc>
  <rcc rId="7192" sId="1" numFmtId="4">
    <nc r="F70">
      <v>129</v>
    </nc>
  </rcc>
  <rcc rId="7193" sId="1" numFmtId="4">
    <nc r="G70">
      <v>9236</v>
    </nc>
  </rcc>
  <rcc rId="7194" sId="1" odxf="1" dxf="1">
    <nc r="H70">
      <f>G70</f>
    </nc>
    <odxf>
      <border outline="0">
        <right/>
      </border>
    </odxf>
    <ndxf>
      <border outline="0">
        <right style="medium">
          <color indexed="64"/>
        </right>
      </border>
    </ndxf>
  </rcc>
  <rfmt sheetId="1" sqref="A64:H64">
    <dxf>
      <fill>
        <patternFill patternType="none">
          <bgColor auto="1"/>
        </patternFill>
      </fill>
    </dxf>
  </rfmt>
  <rfmt sheetId="1" sqref="A62:H63" start="0" length="2147483647">
    <dxf>
      <font>
        <color rgb="FFFF0000"/>
      </font>
    </dxf>
  </rfmt>
  <rcc rId="7195" sId="1">
    <oc r="A62" t="inlineStr">
      <is>
        <t xml:space="preserve">Муниципальная программа «Организация деятельности администрации сельского поселения Мулымья
на 2017 год и на период до 2020 года» </t>
      </is>
    </oc>
    <nc r="A62" t="inlineStr">
      <is>
        <t xml:space="preserve">Муниципальная программа «Организация деятельности администрации сельского поселения Мулымья
на 2018 год и на плановый период 2019 и 2020 годы» </t>
      </is>
    </nc>
  </rcc>
  <rrc rId="7196" sId="1" ref="A65:XFD65" action="deleteRow">
    <rfmt sheetId="1" xfDxf="1" s="1" sqref="A65:XFD6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A65" start="0" length="0">
      <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B65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C65" start="0" length="0">
      <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D65" start="0" length="0">
      <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E65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65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65" start="0" length="0">
      <dxf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65" start="0" length="0">
      <dxf>
        <numFmt numFmtId="168" formatCode="#,##0.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hidden="1"/>
      </dxf>
    </rfmt>
  </rrc>
  <rcc rId="7197" sId="1">
    <oc r="A75" t="inlineStr">
      <is>
        <t>Осуществление полномочий по государственной регистрации актов гражданского состояния (Федеральный бюджет)</t>
      </is>
    </oc>
    <nc r="A75"/>
  </rcc>
  <rcc rId="7198" sId="1" numFmtId="4">
    <oc r="B75">
      <v>650</v>
    </oc>
    <nc r="B75"/>
  </rcc>
  <rcc rId="7199" sId="1" numFmtId="4">
    <oc r="C75">
      <v>3</v>
    </oc>
    <nc r="C75"/>
  </rcc>
  <rcc rId="7200" sId="1" numFmtId="4">
    <oc r="D75">
      <v>4</v>
    </oc>
    <nc r="D75"/>
  </rcc>
  <rcc rId="7201" sId="1">
    <oc r="E75" t="inlineStr">
      <is>
        <t>0600159300</t>
      </is>
    </oc>
    <nc r="E75"/>
  </rcc>
  <rcc rId="7202" sId="1">
    <oc r="G75">
      <f>G76</f>
    </oc>
    <nc r="G75"/>
  </rcc>
  <rcc rId="7203" sId="1">
    <oc r="H75">
      <f>H76</f>
    </oc>
    <nc r="H75"/>
  </rcc>
  <rcc rId="7204" sId="1">
    <oc r="A76" t="inlineStr">
      <is>
        <t xml:space="preserve"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 </t>
      </is>
    </oc>
    <nc r="A76"/>
  </rcc>
  <rcc rId="7205" sId="1" numFmtId="4">
    <oc r="B76">
      <v>650</v>
    </oc>
    <nc r="B76"/>
  </rcc>
  <rcc rId="7206" sId="1" numFmtId="4">
    <oc r="C76">
      <v>3</v>
    </oc>
    <nc r="C76"/>
  </rcc>
  <rcc rId="7207" sId="1" numFmtId="4">
    <oc r="D76">
      <v>4</v>
    </oc>
    <nc r="D76"/>
  </rcc>
  <rcc rId="7208" sId="1">
    <oc r="E76" t="inlineStr">
      <is>
        <t>0600159300</t>
      </is>
    </oc>
    <nc r="E76"/>
  </rcc>
  <rcc rId="7209" sId="1" numFmtId="4">
    <oc r="F76">
      <v>100</v>
    </oc>
    <nc r="F76"/>
  </rcc>
  <rcc rId="7210" sId="1">
    <oc r="G76">
      <f>G77</f>
    </oc>
    <nc r="G76"/>
  </rcc>
  <rcc rId="7211" sId="1">
    <oc r="H76">
      <f>H77</f>
    </oc>
    <nc r="H76"/>
  </rcc>
  <rcc rId="7212" sId="1">
    <oc r="A77" t="inlineStr">
      <is>
        <t>Расходы на выплаты персоналу государственных(муниципальных) органов</t>
      </is>
    </oc>
    <nc r="A77"/>
  </rcc>
  <rcc rId="7213" sId="1" numFmtId="4">
    <oc r="B77">
      <v>650</v>
    </oc>
    <nc r="B77"/>
  </rcc>
  <rcc rId="7214" sId="1" numFmtId="4">
    <oc r="C77">
      <v>3</v>
    </oc>
    <nc r="C77"/>
  </rcc>
  <rcc rId="7215" sId="1" numFmtId="4">
    <oc r="D77">
      <v>4</v>
    </oc>
    <nc r="D77"/>
  </rcc>
  <rcc rId="7216" sId="1">
    <oc r="E77" t="inlineStr">
      <is>
        <t>0600159300</t>
      </is>
    </oc>
    <nc r="E77"/>
  </rcc>
  <rcc rId="7217" sId="1" numFmtId="4">
    <oc r="F77">
      <v>120</v>
    </oc>
    <nc r="F77"/>
  </rcc>
  <rcc rId="7218" sId="1">
    <oc r="G77">
      <f>G78+G79</f>
    </oc>
    <nc r="G77"/>
  </rcc>
  <rcc rId="7219" sId="1">
    <oc r="H77">
      <f>G77</f>
    </oc>
    <nc r="H77"/>
  </rcc>
  <rcc rId="7220" sId="1">
    <oc r="A78" t="inlineStr">
      <is>
        <t>Фонд оплаты труда государственных(муниципальных) органов.</t>
      </is>
    </oc>
    <nc r="A78"/>
  </rcc>
  <rcc rId="7221" sId="1" numFmtId="4">
    <oc r="B78">
      <v>650</v>
    </oc>
    <nc r="B78"/>
  </rcc>
  <rcc rId="7222" sId="1" numFmtId="4">
    <oc r="C78">
      <v>3</v>
    </oc>
    <nc r="C78"/>
  </rcc>
  <rcc rId="7223" sId="1" numFmtId="4">
    <oc r="D78">
      <v>4</v>
    </oc>
    <nc r="D78"/>
  </rcc>
  <rcc rId="7224" sId="1">
    <oc r="E78" t="inlineStr">
      <is>
        <t>0600159300</t>
      </is>
    </oc>
    <nc r="E78"/>
  </rcc>
  <rcc rId="7225" sId="1" numFmtId="4">
    <oc r="F78">
      <v>121</v>
    </oc>
    <nc r="F78"/>
  </rcc>
  <rcc rId="7226" sId="1" numFmtId="4">
    <oc r="G78">
      <v>30584</v>
    </oc>
    <nc r="G78"/>
  </rcc>
  <rcc rId="7227" sId="1">
    <oc r="H78">
      <f>G78</f>
    </oc>
    <nc r="H78"/>
  </rcc>
  <rcc rId="7228" sId="1">
    <oc r="A79" t="inlineStr">
      <is>
    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    </is>
    </oc>
    <nc r="A79"/>
  </rcc>
  <rcc rId="7229" sId="1" numFmtId="4">
    <oc r="B79">
      <v>650</v>
    </oc>
    <nc r="B79"/>
  </rcc>
  <rcc rId="7230" sId="1" numFmtId="4">
    <oc r="C79">
      <v>3</v>
    </oc>
    <nc r="C79"/>
  </rcc>
  <rcc rId="7231" sId="1" numFmtId="4">
    <oc r="D79">
      <v>4</v>
    </oc>
    <nc r="D79"/>
  </rcc>
  <rcc rId="7232" sId="1">
    <oc r="E79" t="inlineStr">
      <is>
        <t>0600159300</t>
      </is>
    </oc>
    <nc r="E79"/>
  </rcc>
  <rcc rId="7233" sId="1" numFmtId="4">
    <oc r="F79">
      <v>129</v>
    </oc>
    <nc r="F79"/>
  </rcc>
  <rcc rId="7234" sId="1" numFmtId="4">
    <oc r="G79">
      <v>9236</v>
    </oc>
    <nc r="G79"/>
  </rcc>
  <rcc rId="7235" sId="1">
    <oc r="H79">
      <f>G79</f>
    </oc>
    <nc r="H79"/>
  </rcc>
  <rrc rId="7236" sId="1" ref="A75:XFD75" action="deleteRow">
    <undo index="1" exp="ref" v="1" dr="G75" r="G64" sId="1"/>
    <rfmt sheetId="1" xfDxf="1" s="1" sqref="A75:XFD7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A75" start="0" length="0">
      <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B75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C75" start="0" length="0">
      <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D75" start="0" length="0">
      <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E75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75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75" start="0" length="0">
      <dxf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75" start="0" length="0">
      <dxf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7237" sId="1" ref="A75:XFD75" action="deleteRow">
    <rfmt sheetId="1" xfDxf="1" s="1" sqref="A75:XFD7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A75" start="0" length="0">
      <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B75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C75" start="0" length="0">
      <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D75" start="0" length="0">
      <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E75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75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75" start="0" length="0">
      <dxf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75" start="0" length="0">
      <dxf>
        <numFmt numFmtId="168" formatCode="#,##0.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7238" sId="1" ref="A75:XFD75" action="deleteRow">
    <rfmt sheetId="1" xfDxf="1" s="1" sqref="A75:XFD7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A75" start="0" length="0">
      <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B75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C75" start="0" length="0">
      <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D75" start="0" length="0">
      <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E75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75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75" start="0" length="0">
      <dxf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75" start="0" length="0">
      <dxf>
        <numFmt numFmtId="168" formatCode="#,##0.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7239" sId="1" ref="A75:XFD75" action="deleteRow">
    <rfmt sheetId="1" xfDxf="1" s="1" sqref="A75:XFD7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A75" start="0" length="0">
      <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B75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C75" start="0" length="0">
      <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D75" start="0" length="0">
      <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E75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75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75" start="0" length="0">
      <dxf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75" start="0" length="0">
      <dxf>
        <numFmt numFmtId="168" formatCode="#,##0.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7240" sId="1" ref="A75:XFD75" action="deleteRow">
    <rfmt sheetId="1" xfDxf="1" s="1" sqref="A75:XFD7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A75" start="0" length="0">
      <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B75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C75" start="0" length="0">
      <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D75" start="0" length="0">
      <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E75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75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75" start="0" length="0">
      <dxf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75" start="0" length="0">
      <dxf>
        <numFmt numFmtId="168" formatCode="#,##0.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cc rId="7241" sId="1">
    <oc r="G63">
      <f>G64</f>
    </oc>
    <nc r="G63">
      <f>G65+G70</f>
    </nc>
  </rcc>
  <rcc rId="7242" sId="1">
    <oc r="H63">
      <f>H64</f>
    </oc>
    <nc r="H63">
      <f>H65+H70</f>
    </nc>
  </rcc>
  <rrc rId="7243" sId="1" ref="A64:XFD64" action="deleteRow">
    <undo index="0" exp="ref" v="1" dr="G64" r="G62" sId="1"/>
    <rfmt sheetId="1" xfDxf="1" s="1" sqref="A64:XFD6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64" t="inlineStr">
        <is>
          <t>Субвенции на осуществление федеральных полномочий по государственной регистрации актов гражданского состояния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64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64">
        <v>3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64">
        <v>4</v>
      </nc>
      <n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64" t="inlineStr">
        <is>
          <t>0600109300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F64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cc rId="0" sId="1" dxf="1">
      <nc r="G64">
        <f>G70+#REF!</f>
      </nc>
      <ndxf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H64">
        <f>G64</f>
      </nc>
      <ndxf>
        <numFmt numFmtId="168" formatCode="#,##0.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</rrc>
  <rcc rId="7244" sId="1">
    <oc r="G62">
      <f>#REF!</f>
    </oc>
    <nc r="G62">
      <f>G63</f>
    </nc>
  </rcc>
  <rcc rId="7245" sId="1">
    <oc r="H62">
      <f>G62</f>
    </oc>
    <nc r="H62">
      <f>H63</f>
    </nc>
  </rcc>
  <rcc rId="7246" sId="1" numFmtId="4">
    <oc r="G89">
      <v>6000</v>
    </oc>
    <nc r="G89">
      <v>5980</v>
    </nc>
  </rcc>
  <rfmt sheetId="1" sqref="A62:H63" start="0" length="2147483647">
    <dxf>
      <font>
        <color auto="1"/>
      </font>
    </dxf>
  </rfmt>
  <rcc rId="7247" sId="1">
    <oc r="A74" t="inlineStr">
      <is>
        <t>Другие вопросы  в области национальной безопасности и правоохранительной деятельности</t>
      </is>
    </oc>
    <nc r="A74" t="inlineStr">
      <is>
        <t>Защита населения и территории от чрезвычайных ситуаций природного и техногенного характера, гражданская оборона</t>
      </is>
    </nc>
  </rcc>
  <rcc rId="7248" sId="1">
    <oc r="A76" t="inlineStr">
      <is>
        <t>Защита населения и территории от чрезвычайных ситуаций природного и техногенного характера,гражданская оборона</t>
      </is>
    </oc>
    <nc r="A76" t="inlineStr">
      <is>
        <t>Мероприятия по предупреждению и ликвидации последствий ЧС и стихийных бедствий</t>
      </is>
    </nc>
  </rcc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Вед2018!$A$1:$H$211</formula>
    <oldFormula>Вед2018!$A$1:$H$211</oldFormula>
  </rdn>
  <rdn rId="0" localSheetId="1" customView="1" name="Z_4F39DA5C_9059_406E_9F89_B6E20F660542_.wvu.FilterData" hidden="1" oldHidden="1">
    <formula>Вед2018!$E$1:$E$340</formula>
    <oldFormula>Вед2018!$E$1:$E$340</oldFormula>
  </rdn>
  <rcv guid="{4F39DA5C-9059-406E-9F89-B6E20F660542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Вед2018!$A$1:$H$212</formula>
    <oldFormula>Вед2018!$A$1:$H$212</oldFormula>
  </rdn>
  <rdn rId="0" localSheetId="1" customView="1" name="Z_4F39DA5C_9059_406E_9F89_B6E20F660542_.wvu.FilterData" hidden="1" oldHidden="1">
    <formula>Вед2018!$E$1:$E$342</formula>
    <oldFormula>Вед2018!$E$1:$E$342</oldFormula>
  </rdn>
  <rcv guid="{4F39DA5C-9059-406E-9F89-B6E20F660542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Вед2018!$A$1:$H$212</formula>
    <oldFormula>Вед2018!$A$1:$H$212</oldFormula>
  </rdn>
  <rdn rId="0" localSheetId="1" customView="1" name="Z_4F39DA5C_9059_406E_9F89_B6E20F660542_.wvu.FilterData" hidden="1" oldHidden="1">
    <formula>Вед2018!$E$1:$E$342</formula>
    <oldFormula>Вед2018!$E$1:$E$342</oldFormula>
  </rdn>
  <rcv guid="{4F39DA5C-9059-406E-9F89-B6E20F660542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Вед2018!$A$1:$H$212</formula>
    <oldFormula>Вед2018!$A$1:$H$212</oldFormula>
  </rdn>
  <rdn rId="0" localSheetId="1" customView="1" name="Z_4F39DA5C_9059_406E_9F89_B6E20F660542_.wvu.FilterData" hidden="1" oldHidden="1">
    <formula>Вед2018!$E$1:$E$342</formula>
    <oldFormula>Вед2018!$E$1:$E$342</oldFormula>
  </rdn>
  <rcv guid="{4F39DA5C-9059-406E-9F89-B6E20F660542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rc rId="7403" sId="1" ref="A177:XFD177" action="insertRow"/>
  <rcc rId="7404" sId="1">
    <nc r="A177" t="inlineStr">
      <is>
        <t>Взносы по обязательному социальному страхованию на выплаты по оплате труда работников и иные выплаты работникам казенных учреждений</t>
      </is>
    </nc>
  </rcc>
  <rcc rId="7405" sId="1" numFmtId="4">
    <nc r="B177">
      <v>650</v>
    </nc>
  </rcc>
  <rcc rId="7406" sId="1" numFmtId="4">
    <nc r="C177">
      <v>8</v>
    </nc>
  </rcc>
  <rcc rId="7407" sId="1" numFmtId="4">
    <nc r="D177">
      <v>1</v>
    </nc>
  </rcc>
  <rcc rId="7408" sId="1">
    <nc r="E177" t="inlineStr">
      <is>
        <t>0510100590</t>
      </is>
    </nc>
  </rcc>
  <rcc rId="7409" sId="1" numFmtId="4">
    <nc r="F177">
      <v>119</v>
    </nc>
  </rcc>
  <rcc rId="7410" sId="1" numFmtId="4">
    <nc r="G177">
      <v>2851000</v>
    </nc>
  </rcc>
  <rcc rId="7411" sId="1">
    <oc r="A176" t="inlineStr">
      <is>
        <t>Взносы по обязательному социальному страхованию на выплаты по оплате труда работников и иные выплаты работникам казенных учреждений</t>
      </is>
    </oc>
    <nc r="A176" t="inlineStr">
      <is>
        <t>Иные выплаты персоналу казенных учреждений, за исключением фонда оплаты труда</t>
      </is>
    </nc>
  </rcc>
  <rcc rId="7412" sId="1" numFmtId="4">
    <oc r="F176">
      <v>119</v>
    </oc>
    <nc r="F176">
      <v>112</v>
    </nc>
  </rcc>
  <rcc rId="7413" sId="1" numFmtId="4">
    <oc r="G176">
      <v>2851000</v>
    </oc>
    <nc r="G176">
      <v>100000</v>
    </nc>
  </rcc>
  <rcc rId="7414" sId="1">
    <oc r="A178" t="inlineStr">
      <is>
        <t>Иные выплаты персоналу казенных учреждений, за исключением фонда оплаты труда</t>
      </is>
    </oc>
    <nc r="A178"/>
  </rcc>
  <rcc rId="7415" sId="1" numFmtId="4">
    <oc r="B178">
      <v>650</v>
    </oc>
    <nc r="B178"/>
  </rcc>
  <rcc rId="7416" sId="1" numFmtId="4">
    <oc r="C178">
      <v>8</v>
    </oc>
    <nc r="C178"/>
  </rcc>
  <rcc rId="7417" sId="1" numFmtId="4">
    <oc r="D178">
      <v>1</v>
    </oc>
    <nc r="D178"/>
  </rcc>
  <rcc rId="7418" sId="1">
    <oc r="E178" t="inlineStr">
      <is>
        <t>0510100590</t>
      </is>
    </oc>
    <nc r="E178"/>
  </rcc>
  <rcc rId="7419" sId="1" numFmtId="4">
    <oc r="F178">
      <v>112</v>
    </oc>
    <nc r="F178"/>
  </rcc>
  <rcc rId="7420" sId="1" numFmtId="4">
    <oc r="G178">
      <v>100000</v>
    </oc>
    <nc r="G178"/>
  </rcc>
  <rrc rId="7421" sId="1" ref="A178:XFD178" action="deleteRow">
    <undo index="3" exp="ref" v="1" dr="G178" r="G174" sId="1"/>
    <rfmt sheetId="1" xfDxf="1" s="1" sqref="A178:XFD17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A178" start="0" length="0">
      <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B178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C178" start="0" length="0">
      <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D178" start="0" length="0">
      <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E178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178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178" start="0" length="0">
      <dxf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178" start="0" length="0">
      <dxf>
        <numFmt numFmtId="168" formatCode="#,##0.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422" sId="1">
    <oc r="G174">
      <f>G175+G176+#REF!</f>
    </oc>
    <nc r="G174">
      <f>G175+G176+G177</f>
    </nc>
  </rcc>
  <rrc rId="7423" sId="3" eol="1" ref="A30:XFD30" action="insertRow"/>
  <rrc rId="7424" sId="3" eol="1" ref="A31:XFD31" action="insertRow"/>
  <rrc rId="7425" sId="3" eol="1" ref="A32:XFD32" action="insertRow"/>
  <rrc rId="7426" sId="3" eol="1" ref="A33:XFD33" action="insertRow"/>
  <rrc rId="7427" sId="3" eol="1" ref="A34:XFD34" action="insertRow"/>
  <rrc rId="7428" sId="3" eol="1" ref="A35:XFD35" action="insertRow"/>
  <rrc rId="7429" sId="3" eol="1" ref="A36:XFD36" action="insertRow"/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Вед2018!$A$1:$H$212</formula>
    <oldFormula>Вед2018!$A$1:$H$212</oldFormula>
  </rdn>
  <rdn rId="0" localSheetId="1" customView="1" name="Z_4F39DA5C_9059_406E_9F89_B6E20F660542_.wvu.FilterData" hidden="1" oldHidden="1">
    <formula>Вед2018!$E$1:$E$342</formula>
    <oldFormula>Вед2018!$E$1:$E$342</oldFormula>
  </rdn>
  <rcv guid="{4F39DA5C-9059-406E-9F89-B6E20F660542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c rId="7383" sId="1">
    <oc r="E126" t="inlineStr">
      <is>
        <t>0700003520</t>
      </is>
    </oc>
    <nc r="E126" t="inlineStr">
      <is>
        <t>0800003520</t>
      </is>
    </nc>
  </rcc>
  <rcc rId="7384" sId="1">
    <oc r="E120" t="inlineStr">
      <is>
        <t>0700003520</t>
      </is>
    </oc>
    <nc r="E120" t="inlineStr">
      <is>
        <t>0800003520</t>
      </is>
    </nc>
  </rcc>
  <rcc rId="7385" sId="1">
    <oc r="E121" t="inlineStr">
      <is>
        <t>0700003520</t>
      </is>
    </oc>
    <nc r="E121" t="inlineStr">
      <is>
        <t>0800003520</t>
      </is>
    </nc>
  </rcc>
  <rcc rId="7386" sId="1">
    <oc r="E122" t="inlineStr">
      <is>
        <t>0700003520</t>
      </is>
    </oc>
    <nc r="E122" t="inlineStr">
      <is>
        <t>0800003520</t>
      </is>
    </nc>
  </rcc>
  <rcc rId="7387" sId="1">
    <oc r="E123" t="inlineStr">
      <is>
        <t>0700003520</t>
      </is>
    </oc>
    <nc r="E123" t="inlineStr">
      <is>
        <t>0800003520</t>
      </is>
    </nc>
  </rcc>
  <rcc rId="7388" sId="1">
    <oc r="E124" t="inlineStr">
      <is>
        <t>0700003520</t>
      </is>
    </oc>
    <nc r="E124" t="inlineStr">
      <is>
        <t>0800003520</t>
      </is>
    </nc>
  </rcc>
  <rcc rId="7389" sId="1">
    <oc r="E125" t="inlineStr">
      <is>
        <t>0700003520</t>
      </is>
    </oc>
    <nc r="E125" t="inlineStr">
      <is>
        <t>0800003520</t>
      </is>
    </nc>
  </rcc>
  <rcc rId="7390" sId="1">
    <oc r="E119" t="inlineStr">
      <is>
        <t>0700000000</t>
      </is>
    </oc>
    <nc r="E119" t="inlineStr">
      <is>
        <t>0800000000</t>
      </is>
    </nc>
  </rcc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Вед2018!$A$1:$H$212</formula>
    <oldFormula>Вед2018!$A$1:$H$212</oldFormula>
  </rdn>
  <rdn rId="0" localSheetId="1" customView="1" name="Z_4F39DA5C_9059_406E_9F89_B6E20F660542_.wvu.FilterData" hidden="1" oldHidden="1">
    <formula>Вед2018!$E$1:$E$342</formula>
    <oldFormula>Вед2018!$E$1:$E$342</oldFormula>
  </rdn>
  <rcv guid="{4F39DA5C-9059-406E-9F89-B6E20F660542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Вед2018!$A$1:$H$212</formula>
    <oldFormula>Вед2018!$A$1:$H$212</oldFormula>
  </rdn>
  <rdn rId="0" localSheetId="1" customView="1" name="Z_4F39DA5C_9059_406E_9F89_B6E20F660542_.wvu.FilterData" hidden="1" oldHidden="1">
    <formula>Вед2018!$E$1:$E$342</formula>
    <oldFormula>Вед2018!$E$1:$E$342</oldFormula>
  </rdn>
  <rcv guid="{4F39DA5C-9059-406E-9F89-B6E20F66054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43" sId="1">
    <oc r="E1" t="inlineStr">
      <is>
        <t>Приложение № 8</t>
      </is>
    </oc>
    <nc r="E1" t="inlineStr">
      <is>
        <t>Приложение № 4</t>
      </is>
    </nc>
  </rcc>
  <rcc rId="7444" sId="1" numFmtId="4">
    <oc r="G106">
      <v>2522500</v>
    </oc>
    <nc r="G106">
      <f>2522500+54325.99</f>
    </nc>
  </rcc>
  <rfmt sheetId="1" sqref="G12:H293">
    <dxf>
      <numFmt numFmtId="4" formatCode="#,##0.00"/>
    </dxf>
  </rfmt>
  <rrc rId="7445" sId="1" ref="A50:XFD50" action="insertRow"/>
  <rcc rId="7446" sId="1">
    <nc r="A50" t="inlineStr">
      <is>
        <t xml:space="preserve">Уплата прочих налогов, сборов </t>
      </is>
    </nc>
  </rcc>
  <rcc rId="7447" sId="1" numFmtId="4">
    <nc r="B50">
      <v>650</v>
    </nc>
  </rcc>
  <rcc rId="7448" sId="1" numFmtId="4">
    <nc r="C50">
      <v>1</v>
    </nc>
  </rcc>
  <rcc rId="7449" sId="1" numFmtId="4">
    <nc r="D50">
      <v>13</v>
    </nc>
  </rcc>
  <rcc rId="7450" sId="1">
    <nc r="E50" t="inlineStr">
      <is>
        <t>0700102400</t>
      </is>
    </nc>
  </rcc>
  <rcc rId="7451" sId="1" numFmtId="4">
    <nc r="F50">
      <v>852</v>
    </nc>
  </rcc>
  <rcc rId="7452" sId="1" numFmtId="4">
    <nc r="G50">
      <v>30000</v>
    </nc>
  </rcc>
  <rcc rId="7453" sId="1">
    <oc r="A51" t="inlineStr">
      <is>
        <t xml:space="preserve">Уплата прочих налогов, сборов </t>
      </is>
    </oc>
    <nc r="A51" t="inlineStr">
      <is>
        <t>Уплата иных платежей</t>
      </is>
    </nc>
  </rcc>
  <rcc rId="7454" sId="1" numFmtId="4">
    <oc r="F51">
      <v>852</v>
    </oc>
    <nc r="F51">
      <v>853</v>
    </nc>
  </rcc>
  <rcc rId="7455" sId="1">
    <oc r="G48">
      <f>G49+G51</f>
    </oc>
    <nc r="G48">
      <f>G49+G51+G50</f>
    </nc>
  </rcc>
  <rcc rId="7456" sId="1" numFmtId="4">
    <oc r="G181">
      <v>263400</v>
    </oc>
    <nc r="G181">
      <f>263400-56600</f>
    </nc>
  </rcc>
  <rcc rId="7457" sId="1" numFmtId="4">
    <oc r="G182">
      <v>2023000</v>
    </oc>
    <nc r="G182">
      <f>2023000+56600</f>
    </nc>
  </rcc>
  <rcc rId="7458" sId="1" numFmtId="4">
    <oc r="G51">
      <v>30000</v>
    </oc>
    <nc r="G51">
      <v>158671.09</v>
    </nc>
  </rcc>
  <rcc rId="7459" sId="2">
    <oc r="D1" t="inlineStr">
      <is>
        <t>Приложение № 4</t>
      </is>
    </oc>
    <nc r="D1" t="inlineStr">
      <is>
        <t>Приложение № 2</t>
      </is>
    </nc>
  </rcc>
  <rcc rId="7460" sId="2">
    <oc r="D3" t="inlineStr">
      <is>
        <t>№309 от 29.12.2017</t>
      </is>
    </oc>
    <nc r="D3" t="inlineStr">
      <is>
        <t>№    от 29.01.2018</t>
      </is>
    </nc>
  </rcc>
  <rfmt sheetId="2" sqref="D8:E39">
    <dxf>
      <numFmt numFmtId="4" formatCode="#,##0.00"/>
    </dxf>
  </rfmt>
  <rcc rId="7461" sId="1">
    <oc r="F3" t="inlineStr">
      <is>
        <t>№309 от 29.12.2017</t>
      </is>
    </oc>
    <nc r="F3" t="inlineStr">
      <is>
        <t xml:space="preserve">№ от 29.01.2018 </t>
      </is>
    </nc>
  </rcc>
  <rcv guid="{92CDF3B4-C714-4C4F-B6E7-8E2145A85B5B}" action="delete"/>
  <rdn rId="0" localSheetId="1" customView="1" name="Z_92CDF3B4_C714_4C4F_B6E7_8E2145A85B5B_.wvu.FilterData" hidden="1" oldHidden="1">
    <formula>Вед2018!$E$1:$E$343</formula>
    <oldFormula>Вед2018!$A$10:$G$217</oldFormula>
  </rdn>
  <rcv guid="{92CDF3B4-C714-4C4F-B6E7-8E2145A85B5B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63" sId="1" numFmtId="4">
    <oc r="G51">
      <v>158671.09</v>
    </oc>
    <nc r="G51">
      <f>120485.85+10000+28185.14</f>
    </nc>
  </rcc>
</revisions>
</file>

<file path=xl/revisions/userNames.xml><?xml version="1.0" encoding="utf-8"?>
<users xmlns="http://schemas.openxmlformats.org/spreadsheetml/2006/main" xmlns:r="http://schemas.openxmlformats.org/officeDocument/2006/relationships" count="2">
  <userInfo guid="{4192DA8B-0FBF-4CCF-9C11-1B80048E5F6D}" name="127" id="-816147553" dateTime="2018-01-09T15:00:02"/>
  <userInfo guid="{4192DA8B-0FBF-4CCF-9C11-1B80048E5F6D}" name="128" id="-819830281" dateTime="2018-01-27T12:24:10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13" Type="http://schemas.openxmlformats.org/officeDocument/2006/relationships/printerSettings" Target="../printerSettings/printerSettings32.bin"/><Relationship Id="rId18" Type="http://schemas.openxmlformats.org/officeDocument/2006/relationships/printerSettings" Target="../printerSettings/printerSettings3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12" Type="http://schemas.openxmlformats.org/officeDocument/2006/relationships/printerSettings" Target="../printerSettings/printerSettings31.bin"/><Relationship Id="rId17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1.bin"/><Relationship Id="rId16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11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4.bin"/><Relationship Id="rId15" Type="http://schemas.openxmlformats.org/officeDocument/2006/relationships/printerSettings" Target="../printerSettings/printerSettings34.bin"/><Relationship Id="rId10" Type="http://schemas.openxmlformats.org/officeDocument/2006/relationships/printerSettings" Target="../printerSettings/printerSettings29.bin"/><Relationship Id="rId19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23.bin"/><Relationship Id="rId9" Type="http://schemas.openxmlformats.org/officeDocument/2006/relationships/printerSettings" Target="../printerSettings/printerSettings28.bin"/><Relationship Id="rId14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workbookViewId="0">
      <selection activeCell="D6" sqref="D6"/>
    </sheetView>
  </sheetViews>
  <sheetFormatPr defaultRowHeight="15.75"/>
  <cols>
    <col min="1" max="1" width="85.6640625" style="14" customWidth="1"/>
    <col min="2" max="2" width="9.83203125" style="14" customWidth="1"/>
    <col min="3" max="3" width="10.33203125" style="14" customWidth="1"/>
    <col min="4" max="4" width="17.1640625" style="23" customWidth="1"/>
    <col min="5" max="5" width="19.1640625" style="14" customWidth="1"/>
    <col min="6" max="6" width="3.1640625" style="14" customWidth="1"/>
    <col min="7" max="7" width="14.83203125" style="14" customWidth="1"/>
    <col min="8" max="16384" width="9.33203125" style="14"/>
  </cols>
  <sheetData>
    <row r="1" spans="1:6" ht="12.75" customHeight="1">
      <c r="A1" s="13"/>
      <c r="B1" s="24"/>
      <c r="C1" s="24"/>
      <c r="D1" s="24" t="s">
        <v>187</v>
      </c>
      <c r="E1" s="24"/>
    </row>
    <row r="2" spans="1:6" ht="12.75" customHeight="1">
      <c r="A2" s="13"/>
      <c r="B2" s="24"/>
      <c r="C2" s="24"/>
      <c r="D2" s="24" t="s">
        <v>74</v>
      </c>
      <c r="E2" s="24"/>
    </row>
    <row r="3" spans="1:6" ht="12.75" customHeight="1">
      <c r="A3" s="13"/>
      <c r="B3" s="24"/>
      <c r="C3" s="24"/>
      <c r="D3" s="24" t="s">
        <v>189</v>
      </c>
      <c r="E3" s="24"/>
    </row>
    <row r="4" spans="1:6" ht="13.5" customHeight="1">
      <c r="A4" s="13"/>
      <c r="B4" s="140"/>
      <c r="C4" s="140"/>
    </row>
    <row r="5" spans="1:6" s="15" customFormat="1" ht="36.6" customHeight="1" thickBot="1">
      <c r="A5" s="141" t="s">
        <v>152</v>
      </c>
      <c r="B5" s="141"/>
      <c r="C5" s="141"/>
      <c r="D5" s="142"/>
    </row>
    <row r="6" spans="1:6" s="16" customFormat="1" ht="47.25" customHeight="1" thickBot="1">
      <c r="A6" s="29" t="s">
        <v>2</v>
      </c>
      <c r="B6" s="30" t="s">
        <v>4</v>
      </c>
      <c r="C6" s="30" t="s">
        <v>5</v>
      </c>
      <c r="D6" s="31" t="s">
        <v>157</v>
      </c>
      <c r="E6" s="32" t="s">
        <v>19</v>
      </c>
    </row>
    <row r="7" spans="1:6" ht="13.5" customHeight="1">
      <c r="A7" s="27">
        <v>1</v>
      </c>
      <c r="B7" s="28">
        <v>2</v>
      </c>
      <c r="C7" s="28">
        <v>3</v>
      </c>
      <c r="D7" s="34">
        <v>4</v>
      </c>
      <c r="E7" s="33">
        <v>5</v>
      </c>
    </row>
    <row r="8" spans="1:6" s="18" customFormat="1" ht="15" customHeight="1">
      <c r="A8" s="74" t="s">
        <v>8</v>
      </c>
      <c r="B8" s="17">
        <v>1</v>
      </c>
      <c r="C8" s="17">
        <v>0</v>
      </c>
      <c r="D8" s="127">
        <f>D9+D10+D11+D12</f>
        <v>10867143.99</v>
      </c>
      <c r="E8" s="127">
        <f>E9+E10+E11+E12</f>
        <v>0</v>
      </c>
    </row>
    <row r="9" spans="1:6" ht="30.75" customHeight="1">
      <c r="A9" s="75" t="s">
        <v>10</v>
      </c>
      <c r="B9" s="19">
        <v>1</v>
      </c>
      <c r="C9" s="19">
        <v>2</v>
      </c>
      <c r="D9" s="128">
        <f>Вед2018!G14</f>
        <v>1396000</v>
      </c>
      <c r="E9" s="128">
        <f>Вед2018!H14</f>
        <v>0</v>
      </c>
      <c r="F9" s="96"/>
    </row>
    <row r="10" spans="1:6" ht="45.75" customHeight="1">
      <c r="A10" s="75" t="s">
        <v>11</v>
      </c>
      <c r="B10" s="19">
        <v>1</v>
      </c>
      <c r="C10" s="19">
        <v>4</v>
      </c>
      <c r="D10" s="128">
        <f>Вед2018!G22</f>
        <v>8047373</v>
      </c>
      <c r="E10" s="128"/>
      <c r="F10" s="96"/>
    </row>
    <row r="11" spans="1:6">
      <c r="A11" s="75" t="s">
        <v>1</v>
      </c>
      <c r="B11" s="19">
        <v>1</v>
      </c>
      <c r="C11" s="19">
        <v>11</v>
      </c>
      <c r="D11" s="128">
        <f>Вед2018!G32</f>
        <v>100000</v>
      </c>
      <c r="E11" s="128"/>
      <c r="F11" s="96"/>
    </row>
    <row r="12" spans="1:6">
      <c r="A12" s="75" t="s">
        <v>9</v>
      </c>
      <c r="B12" s="19">
        <v>1</v>
      </c>
      <c r="C12" s="19">
        <v>13</v>
      </c>
      <c r="D12" s="128">
        <f>Вед2018!G37</f>
        <v>1323770.99</v>
      </c>
      <c r="E12" s="128"/>
      <c r="F12" s="96"/>
    </row>
    <row r="13" spans="1:6" s="16" customFormat="1">
      <c r="A13" s="76" t="s">
        <v>16</v>
      </c>
      <c r="B13" s="20">
        <v>2</v>
      </c>
      <c r="C13" s="20">
        <v>0</v>
      </c>
      <c r="D13" s="129">
        <f>Вед2018!G52</f>
        <v>393800</v>
      </c>
      <c r="E13" s="129">
        <f>E14</f>
        <v>393800</v>
      </c>
      <c r="F13" s="97"/>
    </row>
    <row r="14" spans="1:6">
      <c r="A14" s="75" t="s">
        <v>17</v>
      </c>
      <c r="B14" s="19">
        <v>2</v>
      </c>
      <c r="C14" s="19">
        <v>3</v>
      </c>
      <c r="D14" s="128">
        <f>Вед2018!G52</f>
        <v>393800</v>
      </c>
      <c r="E14" s="128">
        <f>D14</f>
        <v>393800</v>
      </c>
      <c r="F14" s="96"/>
    </row>
    <row r="15" spans="1:6">
      <c r="A15" s="76" t="s">
        <v>34</v>
      </c>
      <c r="B15" s="20">
        <v>3</v>
      </c>
      <c r="C15" s="20">
        <v>0</v>
      </c>
      <c r="D15" s="130">
        <f>D16+D18+D17</f>
        <v>103020</v>
      </c>
      <c r="E15" s="130">
        <f>E16+E18</f>
        <v>45390</v>
      </c>
      <c r="F15" s="96"/>
    </row>
    <row r="16" spans="1:6">
      <c r="A16" s="75" t="s">
        <v>35</v>
      </c>
      <c r="B16" s="21">
        <v>3</v>
      </c>
      <c r="C16" s="19">
        <v>4</v>
      </c>
      <c r="D16" s="128">
        <f>Вед2018!G61</f>
        <v>45390</v>
      </c>
      <c r="E16" s="128">
        <f>D16</f>
        <v>45390</v>
      </c>
      <c r="F16" s="96"/>
    </row>
    <row r="17" spans="1:8" ht="31.5">
      <c r="A17" s="75" t="s">
        <v>43</v>
      </c>
      <c r="B17" s="21">
        <v>3</v>
      </c>
      <c r="C17" s="19">
        <v>9</v>
      </c>
      <c r="D17" s="128">
        <f>Вед2018!G74</f>
        <v>37700</v>
      </c>
      <c r="E17" s="128"/>
      <c r="F17" s="96"/>
    </row>
    <row r="18" spans="1:8" ht="31.5">
      <c r="A18" s="75" t="s">
        <v>43</v>
      </c>
      <c r="B18" s="21">
        <v>3</v>
      </c>
      <c r="C18" s="19">
        <v>14</v>
      </c>
      <c r="D18" s="128">
        <f>Вед2018!G80</f>
        <v>19930</v>
      </c>
      <c r="E18" s="128"/>
      <c r="F18" s="96"/>
    </row>
    <row r="19" spans="1:8">
      <c r="A19" s="76" t="s">
        <v>27</v>
      </c>
      <c r="B19" s="20">
        <v>4</v>
      </c>
      <c r="C19" s="20">
        <v>0</v>
      </c>
      <c r="D19" s="130">
        <f>D20+D22+D21+D23</f>
        <v>5122625.99</v>
      </c>
      <c r="E19" s="130"/>
      <c r="F19" s="96"/>
    </row>
    <row r="20" spans="1:8">
      <c r="A20" s="77" t="s">
        <v>44</v>
      </c>
      <c r="B20" s="21">
        <v>4</v>
      </c>
      <c r="C20" s="19">
        <v>1</v>
      </c>
      <c r="D20" s="131">
        <f>Вед2018!G91</f>
        <v>1484900</v>
      </c>
      <c r="E20" s="128"/>
      <c r="F20" s="96"/>
    </row>
    <row r="21" spans="1:8">
      <c r="A21" s="77" t="s">
        <v>70</v>
      </c>
      <c r="B21" s="21">
        <v>4</v>
      </c>
      <c r="C21" s="19">
        <v>9</v>
      </c>
      <c r="D21" s="131">
        <f>Вед2018!G102</f>
        <v>3357225.99</v>
      </c>
      <c r="E21" s="128"/>
      <c r="F21" s="96"/>
    </row>
    <row r="22" spans="1:8">
      <c r="A22" s="75" t="s">
        <v>28</v>
      </c>
      <c r="B22" s="19">
        <v>4</v>
      </c>
      <c r="C22" s="19">
        <v>10</v>
      </c>
      <c r="D22" s="128">
        <f>Вед2018!G112</f>
        <v>280500</v>
      </c>
      <c r="E22" s="128"/>
      <c r="F22" s="96"/>
    </row>
    <row r="23" spans="1:8">
      <c r="A23" s="75" t="s">
        <v>76</v>
      </c>
      <c r="B23" s="19">
        <v>4</v>
      </c>
      <c r="C23" s="19">
        <v>12</v>
      </c>
      <c r="D23" s="128">
        <v>0</v>
      </c>
      <c r="E23" s="128"/>
      <c r="F23" s="96"/>
    </row>
    <row r="24" spans="1:8" s="18" customFormat="1">
      <c r="A24" s="74" t="s">
        <v>14</v>
      </c>
      <c r="B24" s="17">
        <v>5</v>
      </c>
      <c r="C24" s="17">
        <v>0</v>
      </c>
      <c r="D24" s="127">
        <f>D26+D27+D25+D28</f>
        <v>9776917</v>
      </c>
      <c r="E24" s="127"/>
      <c r="F24" s="98"/>
    </row>
    <row r="25" spans="1:8" s="18" customFormat="1">
      <c r="A25" s="77" t="s">
        <v>67</v>
      </c>
      <c r="B25" s="21">
        <v>5</v>
      </c>
      <c r="C25" s="21">
        <v>1</v>
      </c>
      <c r="D25" s="132">
        <f>Вед2018!G119</f>
        <v>410000</v>
      </c>
      <c r="E25" s="127"/>
      <c r="F25" s="98"/>
    </row>
    <row r="26" spans="1:8" s="18" customFormat="1">
      <c r="A26" s="77" t="s">
        <v>45</v>
      </c>
      <c r="B26" s="21">
        <v>5</v>
      </c>
      <c r="C26" s="21">
        <v>2</v>
      </c>
      <c r="D26" s="132">
        <f>Вед2018!G128</f>
        <v>6850000</v>
      </c>
      <c r="E26" s="132"/>
      <c r="F26" s="98"/>
    </row>
    <row r="27" spans="1:8">
      <c r="A27" s="75" t="s">
        <v>18</v>
      </c>
      <c r="B27" s="19">
        <v>5</v>
      </c>
      <c r="C27" s="19">
        <v>3</v>
      </c>
      <c r="D27" s="128">
        <f>Вед2018!G136</f>
        <v>2178843</v>
      </c>
      <c r="E27" s="128"/>
      <c r="F27" s="96"/>
      <c r="H27" s="47"/>
    </row>
    <row r="28" spans="1:8">
      <c r="A28" s="75" t="s">
        <v>132</v>
      </c>
      <c r="B28" s="19">
        <v>5</v>
      </c>
      <c r="C28" s="19">
        <v>5</v>
      </c>
      <c r="D28" s="128">
        <f>Вед2018!G155</f>
        <v>338074</v>
      </c>
      <c r="E28" s="128"/>
      <c r="F28" s="96"/>
      <c r="H28" s="47"/>
    </row>
    <row r="29" spans="1:8" s="18" customFormat="1">
      <c r="A29" s="74" t="s">
        <v>12</v>
      </c>
      <c r="B29" s="17">
        <v>7</v>
      </c>
      <c r="C29" s="17">
        <v>0</v>
      </c>
      <c r="D29" s="127">
        <f>D30</f>
        <v>332000</v>
      </c>
      <c r="E29" s="127"/>
      <c r="F29" s="98"/>
    </row>
    <row r="30" spans="1:8">
      <c r="A30" s="75" t="s">
        <v>15</v>
      </c>
      <c r="B30" s="19">
        <v>7</v>
      </c>
      <c r="C30" s="19">
        <v>7</v>
      </c>
      <c r="D30" s="128">
        <f>Вед2018!G160</f>
        <v>332000</v>
      </c>
      <c r="E30" s="128"/>
      <c r="F30" s="99"/>
    </row>
    <row r="31" spans="1:8" s="18" customFormat="1" ht="13.5" customHeight="1">
      <c r="A31" s="74" t="s">
        <v>39</v>
      </c>
      <c r="B31" s="17">
        <v>8</v>
      </c>
      <c r="C31" s="17">
        <v>0</v>
      </c>
      <c r="D31" s="127">
        <f>D32</f>
        <v>21357690</v>
      </c>
      <c r="E31" s="127"/>
      <c r="F31" s="48"/>
    </row>
    <row r="32" spans="1:8">
      <c r="A32" s="75" t="s">
        <v>13</v>
      </c>
      <c r="B32" s="19">
        <v>8</v>
      </c>
      <c r="C32" s="19">
        <v>1</v>
      </c>
      <c r="D32" s="128">
        <f>Вед2018!G170</f>
        <v>21357690</v>
      </c>
      <c r="E32" s="128"/>
      <c r="F32" s="99"/>
    </row>
    <row r="33" spans="1:7">
      <c r="A33" s="76" t="s">
        <v>29</v>
      </c>
      <c r="B33" s="20">
        <v>10</v>
      </c>
      <c r="C33" s="20">
        <v>0</v>
      </c>
      <c r="D33" s="130">
        <f>D34</f>
        <v>360000</v>
      </c>
      <c r="E33" s="133"/>
      <c r="F33" s="96"/>
    </row>
    <row r="34" spans="1:7">
      <c r="A34" s="77" t="s">
        <v>30</v>
      </c>
      <c r="B34" s="21">
        <v>10</v>
      </c>
      <c r="C34" s="21">
        <v>1</v>
      </c>
      <c r="D34" s="131">
        <f>Вед2018!G200</f>
        <v>360000</v>
      </c>
      <c r="E34" s="133"/>
      <c r="F34" s="96"/>
    </row>
    <row r="35" spans="1:7">
      <c r="A35" s="76" t="s">
        <v>77</v>
      </c>
      <c r="B35" s="20">
        <v>11</v>
      </c>
      <c r="C35" s="20">
        <v>0</v>
      </c>
      <c r="D35" s="134">
        <f>D36</f>
        <v>0</v>
      </c>
      <c r="E35" s="135"/>
    </row>
    <row r="36" spans="1:7">
      <c r="A36" s="77" t="s">
        <v>78</v>
      </c>
      <c r="B36" s="21">
        <v>11</v>
      </c>
      <c r="C36" s="21">
        <v>1</v>
      </c>
      <c r="D36" s="136">
        <v>0</v>
      </c>
      <c r="E36" s="135"/>
    </row>
    <row r="37" spans="1:7">
      <c r="A37" s="76" t="s">
        <v>31</v>
      </c>
      <c r="B37" s="20">
        <v>12</v>
      </c>
      <c r="C37" s="20">
        <v>0</v>
      </c>
      <c r="D37" s="134">
        <f>D38</f>
        <v>5000</v>
      </c>
      <c r="E37" s="137"/>
    </row>
    <row r="38" spans="1:7">
      <c r="A38" s="75" t="s">
        <v>32</v>
      </c>
      <c r="B38" s="19">
        <v>12</v>
      </c>
      <c r="C38" s="19">
        <v>4</v>
      </c>
      <c r="D38" s="137">
        <f>Вед2018!G208</f>
        <v>5000</v>
      </c>
      <c r="E38" s="137"/>
    </row>
    <row r="39" spans="1:7" ht="15.75" customHeight="1" thickBot="1">
      <c r="A39" s="73" t="s">
        <v>20</v>
      </c>
      <c r="B39" s="139"/>
      <c r="C39" s="139"/>
      <c r="D39" s="138">
        <f>D8+D13+D19+D24+D29+D31+D37+D15+D33+D35</f>
        <v>48318196.980000004</v>
      </c>
      <c r="E39" s="138">
        <f>E31+E29+E24+E13+E8+E15+E19</f>
        <v>439190</v>
      </c>
      <c r="G39" s="47"/>
    </row>
    <row r="40" spans="1:7">
      <c r="A40" s="22"/>
      <c r="B40" s="22"/>
      <c r="C40" s="22"/>
    </row>
    <row r="41" spans="1:7">
      <c r="D41" s="26"/>
    </row>
    <row r="44" spans="1:7">
      <c r="D44" s="26"/>
    </row>
    <row r="45" spans="1:7">
      <c r="D45" s="26"/>
    </row>
    <row r="49" spans="4:7">
      <c r="D49" s="26"/>
    </row>
    <row r="50" spans="4:7">
      <c r="G50" s="26"/>
    </row>
  </sheetData>
  <customSheetViews>
    <customSheetView guid="{1D456867-ECB1-4D8E-874D-17CC7019B8E5}" showPageBreaks="1" fitToPage="1">
      <selection activeCell="D6" sqref="D6"/>
      <pageMargins left="1.19" right="0.15748031496062992" top="0.5" bottom="0.51" header="0.51181102362204722" footer="0.51181102362204722"/>
      <pageSetup paperSize="9" scale="68" fitToHeight="2" orientation="portrait" r:id="rId1"/>
      <headerFooter alignWithMargins="0"/>
    </customSheetView>
    <customSheetView guid="{92CDF3B4-C714-4C4F-B6E7-8E2145A85B5B}" fitToPage="1" topLeftCell="A16">
      <selection activeCell="D12" sqref="D12"/>
      <pageMargins left="1.19" right="0.15748031496062992" top="0.5" bottom="0.51" header="0.51181102362204722" footer="0.51181102362204722"/>
      <pageSetup paperSize="9" scale="69" fitToHeight="2" orientation="portrait" r:id="rId2"/>
      <headerFooter alignWithMargins="0"/>
    </customSheetView>
    <customSheetView guid="{1907A0D4-1A04-46C7-BA13-828BC6B0DA3F}" showPageBreaks="1" fitToPage="1">
      <selection activeCell="G6" sqref="G6"/>
      <pageMargins left="1.19" right="0.15748031496062992" top="0.5" bottom="0.51" header="0.51181102362204722" footer="0.51181102362204722"/>
      <pageSetup paperSize="9" fitToHeight="2" orientation="landscape" r:id="rId3"/>
      <headerFooter alignWithMargins="0"/>
    </customSheetView>
    <customSheetView guid="{37E59057-FA9A-4499-A67F-A3B4FE9F3836}" fitToPage="1">
      <selection activeCell="D3" sqref="D3"/>
      <pageMargins left="1.19" right="0.15748031496062992" top="0.5" bottom="0.51" header="0.51181102362204722" footer="0.51181102362204722"/>
      <pageSetup paperSize="9" scale="69" fitToHeight="2" orientation="portrait" r:id="rId4"/>
      <headerFooter alignWithMargins="0"/>
    </customSheetView>
    <customSheetView guid="{904EEE15-F689-401B-A578-41B4FD2E001F}" showPageBreaks="1" fitToPage="1" topLeftCell="A10">
      <selection activeCell="D1" sqref="D1"/>
      <pageMargins left="1.19" right="0.15748031496062992" top="0.5" bottom="0.51" header="0.51181102362204722" footer="0.51181102362204722"/>
      <pageSetup paperSize="9" scale="69" fitToHeight="2" orientation="portrait" r:id="rId5"/>
      <headerFooter alignWithMargins="0"/>
    </customSheetView>
    <customSheetView guid="{0ACD4CF0-131D-4AF9-8EA8-EB7D45CA4E62}" showPageBreaks="1" fitToPage="1" hiddenRows="1" showRuler="0">
      <selection activeCell="D4" sqref="D4"/>
      <pageMargins left="1.19" right="0.15748031496062992" top="0.5" bottom="0.51" header="0.51181102362204722" footer="0.51181102362204722"/>
      <pageSetup paperSize="9" scale="67" fitToHeight="2" orientation="portrait" r:id="rId6"/>
      <headerFooter alignWithMargins="0"/>
    </customSheetView>
    <customSheetView guid="{CF820AF5-4BA7-438F-997C-2DECDEF7692C}" showPageBreaks="1" fitToPage="1" hiddenRows="1">
      <selection activeCell="F7" sqref="F7"/>
      <pageMargins left="1.19" right="0.15748031496062992" top="0.5" bottom="0.51" header="0.51181102362204722" footer="0.51181102362204722"/>
      <pageSetup paperSize="9" scale="67" fitToHeight="2" orientation="portrait" r:id="rId7"/>
      <headerFooter alignWithMargins="0"/>
    </customSheetView>
    <customSheetView guid="{29832ADE-E753-4B19-A9AD-744B0F1D561C}" showPageBreaks="1" fitToPage="1" hiddenRows="1" showRuler="0">
      <selection activeCell="D3" sqref="D3"/>
      <pageMargins left="1.19" right="0.15748031496062992" top="0.5" bottom="0.51" header="0.51181102362204722" footer="0.51181102362204722"/>
      <pageSetup paperSize="9" scale="67" fitToHeight="2" orientation="portrait" r:id="rId8"/>
      <headerFooter alignWithMargins="0"/>
    </customSheetView>
    <customSheetView guid="{C9E7C3F5-D873-4B13-B6C1-5028AF66D368}" showPageBreaks="1" fitToPage="1" hiddenRows="1" showRuler="0">
      <selection activeCell="D1" sqref="D1:D3"/>
      <pageMargins left="1.19" right="0.15748031496062992" top="0.5" bottom="0.51" header="0.51181102362204722" footer="0.51181102362204722"/>
      <pageSetup paperSize="9" scale="69" fitToHeight="2" orientation="portrait" r:id="rId9"/>
      <headerFooter alignWithMargins="0"/>
    </customSheetView>
    <customSheetView guid="{F21A4357-4490-4DC5-AD5F-D74077CDC8A9}" showPageBreaks="1" fitToPage="1" hiddenRows="1" hiddenColumns="1" showRuler="0">
      <selection activeCell="C6" sqref="C6"/>
      <pageMargins left="0.35433070866141736" right="0.15748031496062992" top="0.5" bottom="0.51" header="0.51181102362204722" footer="0.51181102362204722"/>
      <pageSetup paperSize="9" scale="62" fitToHeight="2" orientation="portrait" r:id="rId10"/>
      <headerFooter alignWithMargins="0"/>
    </customSheetView>
    <customSheetView guid="{4AFE580B-5859-43EA-97A2-5651E4714E35}" fitToPage="1" showRuler="0" topLeftCell="A13">
      <selection activeCell="D32" sqref="D32"/>
      <pageMargins left="0.35433070866141736" right="0.15748031496062992" top="0.5" bottom="0.51" header="0.51181102362204722" footer="0.51181102362204722"/>
      <pageSetup paperSize="9" scale="68" fitToHeight="2" orientation="portrait" r:id="rId11"/>
      <headerFooter alignWithMargins="0"/>
    </customSheetView>
    <customSheetView guid="{6646D18D-37BA-4A1B-B8A1-44C68A7B234E}" fitToPage="1" showRuler="0" topLeftCell="A34">
      <selection activeCell="D60" sqref="D60"/>
      <pageMargins left="0.35433070866141736" right="0.15748031496062992" top="0.5" bottom="0.51" header="0.51181102362204722" footer="0.51181102362204722"/>
      <pageSetup paperSize="9" scale="68" fitToHeight="2" orientation="portrait" r:id="rId12"/>
      <headerFooter alignWithMargins="0"/>
    </customSheetView>
    <customSheetView guid="{F302894A-CF82-456A-A20A-50CE2A9DD3D8}" fitToPage="1" showRuler="0">
      <selection activeCell="A18" sqref="A18:IV18"/>
      <pageMargins left="0.35433070866141736" right="0.15748031496062992" top="0.5" bottom="0.51" header="0.51181102362204722" footer="0.51181102362204722"/>
      <pageSetup paperSize="9" scale="68" fitToHeight="2" orientation="portrait" r:id="rId13"/>
      <headerFooter alignWithMargins="0"/>
    </customSheetView>
    <customSheetView guid="{36478EFE-DDFF-4CC3-A0EE-AB3E13284FF8}" fitToPage="1" hiddenRows="1" showRuler="0">
      <selection activeCell="F7" sqref="F7"/>
      <pageMargins left="1.19" right="0.15748031496062992" top="0.5" bottom="0.51" header="0.51181102362204722" footer="0.51181102362204722"/>
      <pageSetup paperSize="9" scale="67" fitToHeight="2" orientation="portrait" r:id="rId14"/>
      <headerFooter alignWithMargins="0"/>
    </customSheetView>
    <customSheetView guid="{0FBBC42C-2EE2-4818-A608-26471E234100}" showPageBreaks="1" fitToPage="1" hiddenRows="1" showRuler="0" topLeftCell="A7">
      <selection activeCell="D19" sqref="D19"/>
      <pageMargins left="1.19" right="0.15748031496062992" top="0.5" bottom="0.51" header="0.51181102362204722" footer="0.51181102362204722"/>
      <pageSetup paperSize="9" scale="67" fitToHeight="2" orientation="portrait" r:id="rId15"/>
      <headerFooter alignWithMargins="0"/>
    </customSheetView>
    <customSheetView guid="{57844251-B758-4481-8918-10B3DC9EDEC9}" fitToPage="1" hiddenRows="1" topLeftCell="A16">
      <selection activeCell="E23" sqref="E23"/>
      <pageMargins left="1.19" right="0.15748031496062992" top="0.5" bottom="0.51" header="0.51181102362204722" footer="0.51181102362204722"/>
      <pageSetup paperSize="9" scale="67" fitToHeight="2" orientation="portrait" r:id="rId16"/>
      <headerFooter alignWithMargins="0"/>
    </customSheetView>
    <customSheetView guid="{E174612B-43F1-44FB-9D84-33D2477DA935}" fitToPage="1" showRuler="0">
      <selection activeCell="E5" sqref="E5"/>
      <pageMargins left="1.19" right="0.15748031496062992" top="0.5" bottom="0.51" header="0.51181102362204722" footer="0.51181102362204722"/>
      <pageSetup paperSize="9" scale="69" fitToHeight="2" orientation="portrait" r:id="rId17"/>
      <headerFooter alignWithMargins="0"/>
    </customSheetView>
    <customSheetView guid="{4F39DA5C-9059-406E-9F89-B6E20F660542}" showPageBreaks="1" fitToPage="1" hiddenRows="1" topLeftCell="A7">
      <selection activeCell="D28" sqref="D28"/>
      <pageMargins left="1.19" right="0.15748031496062992" top="0.5" bottom="0.51" header="0.51181102362204722" footer="0.51181102362204722"/>
      <pageSetup paperSize="9" scale="69" fitToHeight="2" orientation="portrait" r:id="rId18"/>
      <headerFooter alignWithMargins="0"/>
    </customSheetView>
  </customSheetViews>
  <mergeCells count="3">
    <mergeCell ref="B39:C39"/>
    <mergeCell ref="B4:C4"/>
    <mergeCell ref="A5:D5"/>
  </mergeCells>
  <phoneticPr fontId="0" type="noConversion"/>
  <pageMargins left="1.19" right="0.15748031496062992" top="0.5" bottom="0.51" header="0.51181102362204722" footer="0.51181102362204722"/>
  <pageSetup paperSize="9" scale="68" fitToHeight="2" orientation="portrait" r:id="rId1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autoPageBreaks="0" fitToPage="1"/>
  </sheetPr>
  <dimension ref="A1:H342"/>
  <sheetViews>
    <sheetView tabSelected="1" zoomScaleNormal="100" zoomScaleSheetLayoutView="100" workbookViewId="0">
      <selection activeCell="F3" sqref="F3"/>
    </sheetView>
  </sheetViews>
  <sheetFormatPr defaultRowHeight="12.75"/>
  <cols>
    <col min="1" max="1" width="63.83203125" style="2" customWidth="1"/>
    <col min="2" max="2" width="5.6640625" style="2" customWidth="1"/>
    <col min="3" max="3" width="5.1640625" style="2" customWidth="1"/>
    <col min="4" max="4" width="7.33203125" style="2" customWidth="1"/>
    <col min="5" max="5" width="13.6640625" style="85" customWidth="1"/>
    <col min="6" max="6" width="5.1640625" style="2" customWidth="1"/>
    <col min="7" max="7" width="15.1640625" style="9" customWidth="1"/>
    <col min="8" max="8" width="11.83203125" style="2" customWidth="1"/>
    <col min="9" max="16384" width="9.33203125" style="2"/>
  </cols>
  <sheetData>
    <row r="1" spans="1:8" ht="12.75" customHeight="1">
      <c r="A1" s="1"/>
      <c r="B1" s="1"/>
      <c r="C1" s="1"/>
      <c r="E1" s="24" t="s">
        <v>23</v>
      </c>
      <c r="F1" s="9"/>
    </row>
    <row r="2" spans="1:8" ht="12.75" customHeight="1">
      <c r="A2" s="1"/>
      <c r="B2" s="1"/>
      <c r="C2" s="1"/>
      <c r="E2" s="24" t="s">
        <v>75</v>
      </c>
      <c r="F2" s="9"/>
    </row>
    <row r="3" spans="1:8" ht="12.75" customHeight="1">
      <c r="A3" s="1"/>
      <c r="B3" s="1"/>
      <c r="C3" s="1"/>
      <c r="E3" s="101" t="s">
        <v>161</v>
      </c>
      <c r="F3" s="2" t="s">
        <v>188</v>
      </c>
      <c r="G3" s="102"/>
      <c r="H3" s="103"/>
    </row>
    <row r="4" spans="1:8" ht="12.75" customHeight="1">
      <c r="A4" s="1"/>
      <c r="B4" s="1"/>
      <c r="C4" s="1"/>
      <c r="F4" s="3"/>
      <c r="G4" s="79"/>
    </row>
    <row r="5" spans="1:8" s="4" customFormat="1" ht="15.75">
      <c r="A5" s="143"/>
      <c r="B5" s="143"/>
      <c r="C5" s="143"/>
      <c r="D5" s="143"/>
      <c r="E5" s="143"/>
      <c r="F5" s="143"/>
      <c r="G5" s="143"/>
      <c r="H5" s="143"/>
    </row>
    <row r="6" spans="1:8" s="4" customFormat="1" ht="15.75">
      <c r="A6" s="143" t="s">
        <v>46</v>
      </c>
      <c r="B6" s="143"/>
      <c r="C6" s="143"/>
      <c r="D6" s="143"/>
      <c r="E6" s="143"/>
      <c r="F6" s="143"/>
      <c r="G6" s="143"/>
      <c r="H6" s="143"/>
    </row>
    <row r="7" spans="1:8" s="4" customFormat="1" ht="15.75">
      <c r="A7" s="143" t="s">
        <v>79</v>
      </c>
      <c r="B7" s="143"/>
      <c r="C7" s="143"/>
      <c r="D7" s="143"/>
      <c r="E7" s="143"/>
      <c r="F7" s="143"/>
      <c r="G7" s="143"/>
      <c r="H7" s="143"/>
    </row>
    <row r="8" spans="1:8" s="4" customFormat="1" ht="15.75">
      <c r="A8" s="143" t="s">
        <v>153</v>
      </c>
      <c r="B8" s="143"/>
      <c r="C8" s="143"/>
      <c r="D8" s="143"/>
      <c r="E8" s="143"/>
      <c r="F8" s="143"/>
      <c r="G8" s="143"/>
      <c r="H8" s="143"/>
    </row>
    <row r="9" spans="1:8" s="4" customFormat="1" ht="16.5" thickBot="1">
      <c r="A9" s="143"/>
      <c r="B9" s="143"/>
      <c r="C9" s="143"/>
      <c r="D9" s="143"/>
      <c r="E9" s="143"/>
      <c r="F9" s="143"/>
      <c r="G9" s="143"/>
      <c r="H9" s="143"/>
    </row>
    <row r="10" spans="1:8" ht="60.75" customHeight="1">
      <c r="A10" s="38" t="s">
        <v>2</v>
      </c>
      <c r="B10" s="39" t="s">
        <v>3</v>
      </c>
      <c r="C10" s="39" t="s">
        <v>4</v>
      </c>
      <c r="D10" s="39" t="s">
        <v>5</v>
      </c>
      <c r="E10" s="94" t="s">
        <v>6</v>
      </c>
      <c r="F10" s="39" t="s">
        <v>7</v>
      </c>
      <c r="G10" s="40" t="s">
        <v>156</v>
      </c>
      <c r="H10" s="41" t="s">
        <v>19</v>
      </c>
    </row>
    <row r="11" spans="1:8" ht="12.75" customHeight="1">
      <c r="A11" s="42">
        <v>1</v>
      </c>
      <c r="B11" s="5">
        <v>2</v>
      </c>
      <c r="C11" s="5">
        <v>3</v>
      </c>
      <c r="D11" s="5">
        <v>4</v>
      </c>
      <c r="E11" s="95">
        <v>5</v>
      </c>
      <c r="F11" s="5">
        <v>6</v>
      </c>
      <c r="G11" s="5">
        <v>7</v>
      </c>
      <c r="H11" s="43">
        <v>8</v>
      </c>
    </row>
    <row r="12" spans="1:8">
      <c r="A12" s="44" t="s">
        <v>80</v>
      </c>
      <c r="B12" s="35">
        <v>650</v>
      </c>
      <c r="C12" s="35"/>
      <c r="D12" s="35"/>
      <c r="E12" s="86"/>
      <c r="F12" s="35"/>
      <c r="G12" s="106">
        <f>G13+G52+G60+G90+G118+G160+G169+G199+G207</f>
        <v>48318196.980000004</v>
      </c>
      <c r="H12" s="107">
        <f>H52+H60+H81+H91+H128</f>
        <v>439190</v>
      </c>
    </row>
    <row r="13" spans="1:8" s="49" customFormat="1">
      <c r="A13" s="46" t="s">
        <v>8</v>
      </c>
      <c r="B13" s="11">
        <v>650</v>
      </c>
      <c r="C13" s="12">
        <v>1</v>
      </c>
      <c r="D13" s="52"/>
      <c r="E13" s="87"/>
      <c r="F13" s="11"/>
      <c r="G13" s="108">
        <f>G14+G22+G32+G37</f>
        <v>10867143.99</v>
      </c>
      <c r="H13" s="109"/>
    </row>
    <row r="14" spans="1:8" ht="26.25" customHeight="1">
      <c r="A14" s="46" t="s">
        <v>10</v>
      </c>
      <c r="B14" s="6">
        <v>650</v>
      </c>
      <c r="C14" s="7">
        <v>1</v>
      </c>
      <c r="D14" s="8">
        <v>2</v>
      </c>
      <c r="E14" s="88"/>
      <c r="F14" s="6"/>
      <c r="G14" s="110">
        <f>G15</f>
        <v>1396000</v>
      </c>
      <c r="H14" s="111"/>
    </row>
    <row r="15" spans="1:8" ht="40.5" customHeight="1">
      <c r="A15" s="80" t="s">
        <v>139</v>
      </c>
      <c r="B15" s="6">
        <v>650</v>
      </c>
      <c r="C15" s="7">
        <v>1</v>
      </c>
      <c r="D15" s="8">
        <v>2</v>
      </c>
      <c r="E15" s="88" t="s">
        <v>61</v>
      </c>
      <c r="F15" s="6"/>
      <c r="G15" s="110">
        <f>G18</f>
        <v>1396000</v>
      </c>
      <c r="H15" s="111"/>
    </row>
    <row r="16" spans="1:8" ht="68.25" customHeight="1">
      <c r="A16" s="80" t="s">
        <v>141</v>
      </c>
      <c r="B16" s="6">
        <v>650</v>
      </c>
      <c r="C16" s="7">
        <v>1</v>
      </c>
      <c r="D16" s="8">
        <v>2</v>
      </c>
      <c r="E16" s="88" t="s">
        <v>171</v>
      </c>
      <c r="F16" s="6"/>
      <c r="G16" s="110">
        <f>G17</f>
        <v>1396000</v>
      </c>
      <c r="H16" s="111"/>
    </row>
    <row r="17" spans="1:8" ht="18.75" customHeight="1">
      <c r="A17" s="80" t="s">
        <v>140</v>
      </c>
      <c r="B17" s="6">
        <v>650</v>
      </c>
      <c r="C17" s="7">
        <v>1</v>
      </c>
      <c r="D17" s="8">
        <v>2</v>
      </c>
      <c r="E17" s="88" t="s">
        <v>172</v>
      </c>
      <c r="F17" s="6"/>
      <c r="G17" s="110">
        <f>G18</f>
        <v>1396000</v>
      </c>
      <c r="H17" s="111"/>
    </row>
    <row r="18" spans="1:8" ht="51" customHeight="1">
      <c r="A18" s="45" t="s">
        <v>101</v>
      </c>
      <c r="B18" s="6">
        <v>650</v>
      </c>
      <c r="C18" s="7">
        <v>1</v>
      </c>
      <c r="D18" s="8">
        <v>2</v>
      </c>
      <c r="E18" s="88" t="s">
        <v>172</v>
      </c>
      <c r="F18" s="6">
        <v>100</v>
      </c>
      <c r="G18" s="112">
        <f>G19</f>
        <v>1396000</v>
      </c>
      <c r="H18" s="111"/>
    </row>
    <row r="19" spans="1:8" ht="29.25" customHeight="1">
      <c r="A19" s="45" t="s">
        <v>99</v>
      </c>
      <c r="B19" s="6">
        <v>650</v>
      </c>
      <c r="C19" s="7">
        <v>1</v>
      </c>
      <c r="D19" s="8">
        <v>2</v>
      </c>
      <c r="E19" s="88" t="s">
        <v>172</v>
      </c>
      <c r="F19" s="6">
        <v>120</v>
      </c>
      <c r="G19" s="112">
        <f>G20+G21</f>
        <v>1396000</v>
      </c>
      <c r="H19" s="111"/>
    </row>
    <row r="20" spans="1:8" ht="14.25" customHeight="1">
      <c r="A20" s="45" t="s">
        <v>100</v>
      </c>
      <c r="B20" s="6">
        <v>650</v>
      </c>
      <c r="C20" s="7">
        <v>1</v>
      </c>
      <c r="D20" s="8">
        <v>2</v>
      </c>
      <c r="E20" s="88" t="s">
        <v>172</v>
      </c>
      <c r="F20" s="6">
        <v>121</v>
      </c>
      <c r="G20" s="112">
        <v>1072200</v>
      </c>
      <c r="H20" s="111"/>
    </row>
    <row r="21" spans="1:8" ht="38.25" customHeight="1">
      <c r="A21" s="45" t="s">
        <v>71</v>
      </c>
      <c r="B21" s="6">
        <v>650</v>
      </c>
      <c r="C21" s="7">
        <v>1</v>
      </c>
      <c r="D21" s="8">
        <v>2</v>
      </c>
      <c r="E21" s="88" t="s">
        <v>172</v>
      </c>
      <c r="F21" s="6">
        <v>129</v>
      </c>
      <c r="G21" s="112">
        <v>323800</v>
      </c>
      <c r="H21" s="111"/>
    </row>
    <row r="22" spans="1:8" ht="40.5" customHeight="1">
      <c r="A22" s="46" t="s">
        <v>11</v>
      </c>
      <c r="B22" s="6">
        <v>650</v>
      </c>
      <c r="C22" s="7">
        <v>1</v>
      </c>
      <c r="D22" s="8">
        <v>4</v>
      </c>
      <c r="E22" s="88"/>
      <c r="F22" s="6"/>
      <c r="G22" s="110">
        <f>G23</f>
        <v>8047373</v>
      </c>
      <c r="H22" s="113"/>
    </row>
    <row r="23" spans="1:8" ht="40.5" customHeight="1">
      <c r="A23" s="45" t="s">
        <v>139</v>
      </c>
      <c r="B23" s="6">
        <v>650</v>
      </c>
      <c r="C23" s="7">
        <v>1</v>
      </c>
      <c r="D23" s="8">
        <v>4</v>
      </c>
      <c r="E23" s="88" t="s">
        <v>61</v>
      </c>
      <c r="F23" s="6"/>
      <c r="G23" s="110">
        <f>G25</f>
        <v>8047373</v>
      </c>
      <c r="H23" s="113"/>
    </row>
    <row r="24" spans="1:8" ht="65.25" customHeight="1">
      <c r="A24" s="45" t="s">
        <v>141</v>
      </c>
      <c r="B24" s="6">
        <v>650</v>
      </c>
      <c r="C24" s="7">
        <v>1</v>
      </c>
      <c r="D24" s="8">
        <v>4</v>
      </c>
      <c r="E24" s="88" t="s">
        <v>171</v>
      </c>
      <c r="F24" s="6"/>
      <c r="G24" s="110">
        <f>G25</f>
        <v>8047373</v>
      </c>
      <c r="H24" s="113"/>
    </row>
    <row r="25" spans="1:8" ht="27.75" customHeight="1">
      <c r="A25" s="45" t="s">
        <v>113</v>
      </c>
      <c r="B25" s="6">
        <v>650</v>
      </c>
      <c r="C25" s="7">
        <v>1</v>
      </c>
      <c r="D25" s="8">
        <v>4</v>
      </c>
      <c r="E25" s="88" t="s">
        <v>173</v>
      </c>
      <c r="F25" s="6"/>
      <c r="G25" s="110">
        <f>G26+G30</f>
        <v>8047373</v>
      </c>
      <c r="H25" s="113"/>
    </row>
    <row r="26" spans="1:8" ht="53.25" customHeight="1">
      <c r="A26" s="45" t="s">
        <v>101</v>
      </c>
      <c r="B26" s="6">
        <v>650</v>
      </c>
      <c r="C26" s="7">
        <v>1</v>
      </c>
      <c r="D26" s="8">
        <v>4</v>
      </c>
      <c r="E26" s="88" t="s">
        <v>173</v>
      </c>
      <c r="F26" s="6">
        <v>100</v>
      </c>
      <c r="G26" s="110">
        <f>G27</f>
        <v>7755400</v>
      </c>
      <c r="H26" s="113"/>
    </row>
    <row r="27" spans="1:8" ht="28.5" customHeight="1">
      <c r="A27" s="45" t="s">
        <v>105</v>
      </c>
      <c r="B27" s="6">
        <v>650</v>
      </c>
      <c r="C27" s="7">
        <v>1</v>
      </c>
      <c r="D27" s="8">
        <v>4</v>
      </c>
      <c r="E27" s="88" t="s">
        <v>173</v>
      </c>
      <c r="F27" s="6">
        <v>120</v>
      </c>
      <c r="G27" s="112">
        <f>G28+G29</f>
        <v>7755400</v>
      </c>
      <c r="H27" s="111"/>
    </row>
    <row r="28" spans="1:8" ht="16.5" customHeight="1">
      <c r="A28" s="45" t="s">
        <v>102</v>
      </c>
      <c r="B28" s="6">
        <v>650</v>
      </c>
      <c r="C28" s="7">
        <v>1</v>
      </c>
      <c r="D28" s="8">
        <v>4</v>
      </c>
      <c r="E28" s="88" t="s">
        <v>173</v>
      </c>
      <c r="F28" s="6">
        <v>121</v>
      </c>
      <c r="G28" s="112">
        <v>5956500</v>
      </c>
      <c r="H28" s="111"/>
    </row>
    <row r="29" spans="1:8" ht="41.25" customHeight="1">
      <c r="A29" s="45" t="s">
        <v>71</v>
      </c>
      <c r="B29" s="6">
        <v>650</v>
      </c>
      <c r="C29" s="7">
        <v>1</v>
      </c>
      <c r="D29" s="8">
        <v>4</v>
      </c>
      <c r="E29" s="88" t="s">
        <v>173</v>
      </c>
      <c r="F29" s="6">
        <v>129</v>
      </c>
      <c r="G29" s="112">
        <v>1798900</v>
      </c>
      <c r="H29" s="111"/>
    </row>
    <row r="30" spans="1:8" ht="18" customHeight="1">
      <c r="A30" s="45" t="s">
        <v>41</v>
      </c>
      <c r="B30" s="6">
        <v>650</v>
      </c>
      <c r="C30" s="7">
        <v>1</v>
      </c>
      <c r="D30" s="8">
        <v>4</v>
      </c>
      <c r="E30" s="88" t="s">
        <v>173</v>
      </c>
      <c r="F30" s="6">
        <v>500</v>
      </c>
      <c r="G30" s="112">
        <f>G31</f>
        <v>291973</v>
      </c>
      <c r="H30" s="111"/>
    </row>
    <row r="31" spans="1:8" ht="18.75" customHeight="1">
      <c r="A31" s="45" t="s">
        <v>98</v>
      </c>
      <c r="B31" s="6">
        <v>650</v>
      </c>
      <c r="C31" s="7">
        <v>1</v>
      </c>
      <c r="D31" s="8">
        <v>4</v>
      </c>
      <c r="E31" s="88" t="s">
        <v>173</v>
      </c>
      <c r="F31" s="6">
        <v>540</v>
      </c>
      <c r="G31" s="112">
        <v>291973</v>
      </c>
      <c r="H31" s="111"/>
    </row>
    <row r="32" spans="1:8" s="49" customFormat="1" ht="12.75" customHeight="1">
      <c r="A32" s="46" t="s">
        <v>25</v>
      </c>
      <c r="B32" s="11">
        <v>650</v>
      </c>
      <c r="C32" s="12">
        <v>1</v>
      </c>
      <c r="D32" s="52">
        <v>11</v>
      </c>
      <c r="E32" s="87"/>
      <c r="F32" s="11"/>
      <c r="G32" s="110">
        <f>G36</f>
        <v>100000</v>
      </c>
      <c r="H32" s="114"/>
    </row>
    <row r="33" spans="1:8" s="49" customFormat="1" ht="12.75" customHeight="1">
      <c r="A33" s="61" t="s">
        <v>38</v>
      </c>
      <c r="B33" s="58">
        <v>650</v>
      </c>
      <c r="C33" s="59">
        <v>1</v>
      </c>
      <c r="D33" s="60">
        <v>11</v>
      </c>
      <c r="E33" s="89" t="s">
        <v>58</v>
      </c>
      <c r="F33" s="11"/>
      <c r="G33" s="115">
        <f>G34</f>
        <v>100000</v>
      </c>
      <c r="H33" s="114"/>
    </row>
    <row r="34" spans="1:8" ht="12.75" customHeight="1">
      <c r="A34" s="53" t="s">
        <v>26</v>
      </c>
      <c r="B34" s="54">
        <v>650</v>
      </c>
      <c r="C34" s="55">
        <v>1</v>
      </c>
      <c r="D34" s="56">
        <v>11</v>
      </c>
      <c r="E34" s="88" t="s">
        <v>59</v>
      </c>
      <c r="F34" s="6"/>
      <c r="G34" s="112">
        <f>G35</f>
        <v>100000</v>
      </c>
      <c r="H34" s="111"/>
    </row>
    <row r="35" spans="1:8" ht="12.75" customHeight="1">
      <c r="A35" s="61" t="s">
        <v>53</v>
      </c>
      <c r="B35" s="54">
        <v>650</v>
      </c>
      <c r="C35" s="55">
        <v>1</v>
      </c>
      <c r="D35" s="56">
        <v>11</v>
      </c>
      <c r="E35" s="88" t="s">
        <v>59</v>
      </c>
      <c r="F35" s="6">
        <v>800</v>
      </c>
      <c r="G35" s="112">
        <f>G36</f>
        <v>100000</v>
      </c>
      <c r="H35" s="111"/>
    </row>
    <row r="36" spans="1:8" ht="12.75" customHeight="1">
      <c r="A36" s="61" t="s">
        <v>40</v>
      </c>
      <c r="B36" s="54">
        <v>650</v>
      </c>
      <c r="C36" s="55">
        <v>1</v>
      </c>
      <c r="D36" s="56">
        <v>11</v>
      </c>
      <c r="E36" s="88" t="s">
        <v>59</v>
      </c>
      <c r="F36" s="6">
        <v>870</v>
      </c>
      <c r="G36" s="112">
        <v>100000</v>
      </c>
      <c r="H36" s="111"/>
    </row>
    <row r="37" spans="1:8" ht="13.5">
      <c r="A37" s="46" t="s">
        <v>9</v>
      </c>
      <c r="B37" s="11">
        <v>650</v>
      </c>
      <c r="C37" s="12">
        <v>1</v>
      </c>
      <c r="D37" s="52">
        <v>13</v>
      </c>
      <c r="E37" s="88"/>
      <c r="F37" s="6"/>
      <c r="G37" s="110">
        <f>G38</f>
        <v>1323770.99</v>
      </c>
      <c r="H37" s="116"/>
    </row>
    <row r="38" spans="1:8" ht="38.25">
      <c r="A38" s="45" t="s">
        <v>139</v>
      </c>
      <c r="B38" s="6">
        <v>650</v>
      </c>
      <c r="C38" s="7">
        <v>1</v>
      </c>
      <c r="D38" s="8">
        <v>13</v>
      </c>
      <c r="E38" s="88" t="s">
        <v>61</v>
      </c>
      <c r="F38" s="6"/>
      <c r="G38" s="117">
        <f>G39</f>
        <v>1323770.99</v>
      </c>
      <c r="H38" s="116"/>
    </row>
    <row r="39" spans="1:8" ht="66" customHeight="1">
      <c r="A39" s="61" t="s">
        <v>141</v>
      </c>
      <c r="B39" s="58">
        <v>650</v>
      </c>
      <c r="C39" s="59">
        <v>1</v>
      </c>
      <c r="D39" s="60">
        <v>13</v>
      </c>
      <c r="E39" s="90" t="s">
        <v>171</v>
      </c>
      <c r="F39" s="6"/>
      <c r="G39" s="117">
        <f>G40</f>
        <v>1323770.99</v>
      </c>
      <c r="H39" s="116"/>
    </row>
    <row r="40" spans="1:8" ht="24" customHeight="1">
      <c r="A40" s="45" t="s">
        <v>81</v>
      </c>
      <c r="B40" s="6">
        <v>650</v>
      </c>
      <c r="C40" s="7">
        <v>1</v>
      </c>
      <c r="D40" s="8">
        <v>13</v>
      </c>
      <c r="E40" s="88" t="s">
        <v>174</v>
      </c>
      <c r="F40" s="6"/>
      <c r="G40" s="112">
        <f>G41+G44+G47</f>
        <v>1323770.99</v>
      </c>
      <c r="H40" s="116"/>
    </row>
    <row r="41" spans="1:8" ht="52.5" customHeight="1">
      <c r="A41" s="61" t="s">
        <v>101</v>
      </c>
      <c r="B41" s="58">
        <v>650</v>
      </c>
      <c r="C41" s="59">
        <v>1</v>
      </c>
      <c r="D41" s="60">
        <v>13</v>
      </c>
      <c r="E41" s="88" t="s">
        <v>174</v>
      </c>
      <c r="F41" s="58">
        <v>100</v>
      </c>
      <c r="G41" s="115">
        <f>G42</f>
        <v>237400</v>
      </c>
      <c r="H41" s="118"/>
    </row>
    <row r="42" spans="1:8" ht="24" customHeight="1">
      <c r="A42" s="61" t="s">
        <v>105</v>
      </c>
      <c r="B42" s="58">
        <v>650</v>
      </c>
      <c r="C42" s="59">
        <v>1</v>
      </c>
      <c r="D42" s="60">
        <v>13</v>
      </c>
      <c r="E42" s="88" t="s">
        <v>174</v>
      </c>
      <c r="F42" s="58">
        <v>120</v>
      </c>
      <c r="G42" s="115">
        <f>G43</f>
        <v>237400</v>
      </c>
      <c r="H42" s="118"/>
    </row>
    <row r="43" spans="1:8" ht="30.75" customHeight="1">
      <c r="A43" s="61" t="s">
        <v>47</v>
      </c>
      <c r="B43" s="58">
        <v>650</v>
      </c>
      <c r="C43" s="59">
        <v>1</v>
      </c>
      <c r="D43" s="60">
        <v>13</v>
      </c>
      <c r="E43" s="88" t="s">
        <v>174</v>
      </c>
      <c r="F43" s="58">
        <v>122</v>
      </c>
      <c r="G43" s="115">
        <v>237400</v>
      </c>
      <c r="H43" s="118"/>
    </row>
    <row r="44" spans="1:8" ht="30.75" customHeight="1">
      <c r="A44" s="57" t="s">
        <v>73</v>
      </c>
      <c r="B44" s="58">
        <v>650</v>
      </c>
      <c r="C44" s="59">
        <v>1</v>
      </c>
      <c r="D44" s="60">
        <v>13</v>
      </c>
      <c r="E44" s="88" t="s">
        <v>174</v>
      </c>
      <c r="F44" s="58">
        <v>200</v>
      </c>
      <c r="G44" s="115">
        <f>G45</f>
        <v>837700</v>
      </c>
      <c r="H44" s="118"/>
    </row>
    <row r="45" spans="1:8" ht="30.75" customHeight="1">
      <c r="A45" s="57" t="s">
        <v>54</v>
      </c>
      <c r="B45" s="58">
        <v>650</v>
      </c>
      <c r="C45" s="59">
        <v>1</v>
      </c>
      <c r="D45" s="60">
        <v>13</v>
      </c>
      <c r="E45" s="88" t="s">
        <v>174</v>
      </c>
      <c r="F45" s="58">
        <v>240</v>
      </c>
      <c r="G45" s="115">
        <f>G46</f>
        <v>837700</v>
      </c>
      <c r="H45" s="118"/>
    </row>
    <row r="46" spans="1:8" ht="30.75" customHeight="1">
      <c r="A46" s="57" t="s">
        <v>48</v>
      </c>
      <c r="B46" s="58">
        <v>650</v>
      </c>
      <c r="C46" s="59">
        <v>1</v>
      </c>
      <c r="D46" s="60">
        <v>13</v>
      </c>
      <c r="E46" s="88" t="s">
        <v>174</v>
      </c>
      <c r="F46" s="58">
        <v>244</v>
      </c>
      <c r="G46" s="115">
        <v>837700</v>
      </c>
      <c r="H46" s="118"/>
    </row>
    <row r="47" spans="1:8" ht="21" customHeight="1">
      <c r="A47" s="57" t="s">
        <v>53</v>
      </c>
      <c r="B47" s="58">
        <v>650</v>
      </c>
      <c r="C47" s="59">
        <v>1</v>
      </c>
      <c r="D47" s="60">
        <v>13</v>
      </c>
      <c r="E47" s="88" t="s">
        <v>174</v>
      </c>
      <c r="F47" s="58">
        <v>800</v>
      </c>
      <c r="G47" s="115">
        <f>G48</f>
        <v>248670.99</v>
      </c>
      <c r="H47" s="118"/>
    </row>
    <row r="48" spans="1:8" ht="15.75" customHeight="1">
      <c r="A48" s="61" t="s">
        <v>103</v>
      </c>
      <c r="B48" s="58">
        <v>650</v>
      </c>
      <c r="C48" s="59">
        <v>1</v>
      </c>
      <c r="D48" s="60">
        <v>13</v>
      </c>
      <c r="E48" s="88" t="s">
        <v>174</v>
      </c>
      <c r="F48" s="58">
        <v>850</v>
      </c>
      <c r="G48" s="115">
        <f>G49+G51+G50</f>
        <v>248670.99</v>
      </c>
      <c r="H48" s="118"/>
    </row>
    <row r="49" spans="1:8" ht="23.25" customHeight="1">
      <c r="A49" s="61" t="s">
        <v>97</v>
      </c>
      <c r="B49" s="58">
        <v>650</v>
      </c>
      <c r="C49" s="59">
        <v>1</v>
      </c>
      <c r="D49" s="60">
        <v>13</v>
      </c>
      <c r="E49" s="88" t="s">
        <v>174</v>
      </c>
      <c r="F49" s="58">
        <v>851</v>
      </c>
      <c r="G49" s="115">
        <v>60000</v>
      </c>
      <c r="H49" s="118"/>
    </row>
    <row r="50" spans="1:8" ht="23.25" customHeight="1">
      <c r="A50" s="61" t="s">
        <v>104</v>
      </c>
      <c r="B50" s="58">
        <v>650</v>
      </c>
      <c r="C50" s="59">
        <v>1</v>
      </c>
      <c r="D50" s="60">
        <v>13</v>
      </c>
      <c r="E50" s="88" t="s">
        <v>174</v>
      </c>
      <c r="F50" s="58">
        <v>852</v>
      </c>
      <c r="G50" s="115">
        <v>30000</v>
      </c>
      <c r="H50" s="118"/>
    </row>
    <row r="51" spans="1:8" ht="16.5" customHeight="1">
      <c r="A51" s="61" t="s">
        <v>147</v>
      </c>
      <c r="B51" s="58">
        <v>650</v>
      </c>
      <c r="C51" s="59">
        <v>1</v>
      </c>
      <c r="D51" s="60">
        <v>13</v>
      </c>
      <c r="E51" s="88" t="s">
        <v>174</v>
      </c>
      <c r="F51" s="58">
        <v>853</v>
      </c>
      <c r="G51" s="115">
        <f>120485.85+10000+28185.14</f>
        <v>158670.99</v>
      </c>
      <c r="H51" s="118"/>
    </row>
    <row r="52" spans="1:8" s="49" customFormat="1" ht="12.75" customHeight="1">
      <c r="A52" s="46" t="s">
        <v>16</v>
      </c>
      <c r="B52" s="11">
        <v>650</v>
      </c>
      <c r="C52" s="12">
        <v>2</v>
      </c>
      <c r="D52" s="52">
        <v>0</v>
      </c>
      <c r="E52" s="87"/>
      <c r="F52" s="11"/>
      <c r="G52" s="108">
        <f>G53</f>
        <v>393800</v>
      </c>
      <c r="H52" s="109">
        <f>G52</f>
        <v>393800</v>
      </c>
    </row>
    <row r="53" spans="1:8" s="49" customFormat="1" ht="40.5" customHeight="1">
      <c r="A53" s="61" t="s">
        <v>139</v>
      </c>
      <c r="B53" s="58">
        <v>650</v>
      </c>
      <c r="C53" s="59">
        <v>2</v>
      </c>
      <c r="D53" s="60">
        <v>3</v>
      </c>
      <c r="E53" s="90" t="s">
        <v>61</v>
      </c>
      <c r="F53" s="11"/>
      <c r="G53" s="108">
        <f>G54</f>
        <v>393800</v>
      </c>
      <c r="H53" s="109">
        <f>G53</f>
        <v>393800</v>
      </c>
    </row>
    <row r="54" spans="1:8" s="49" customFormat="1" ht="68.25" customHeight="1">
      <c r="A54" s="61" t="s">
        <v>141</v>
      </c>
      <c r="B54" s="58">
        <v>650</v>
      </c>
      <c r="C54" s="59">
        <v>2</v>
      </c>
      <c r="D54" s="60">
        <v>3</v>
      </c>
      <c r="E54" s="90" t="s">
        <v>171</v>
      </c>
      <c r="F54" s="11"/>
      <c r="G54" s="108">
        <f>G55</f>
        <v>393800</v>
      </c>
      <c r="H54" s="109">
        <f>H55</f>
        <v>393800</v>
      </c>
    </row>
    <row r="55" spans="1:8" ht="18.75" customHeight="1">
      <c r="A55" s="45" t="s">
        <v>22</v>
      </c>
      <c r="B55" s="6">
        <v>650</v>
      </c>
      <c r="C55" s="7">
        <v>2</v>
      </c>
      <c r="D55" s="8">
        <v>3</v>
      </c>
      <c r="E55" s="88" t="s">
        <v>175</v>
      </c>
      <c r="F55" s="6"/>
      <c r="G55" s="112">
        <f>G56</f>
        <v>393800</v>
      </c>
      <c r="H55" s="119">
        <f t="shared" ref="H55:H61" si="0">G55</f>
        <v>393800</v>
      </c>
    </row>
    <row r="56" spans="1:8" ht="54.75" customHeight="1">
      <c r="A56" s="45" t="s">
        <v>114</v>
      </c>
      <c r="B56" s="6">
        <v>650</v>
      </c>
      <c r="C56" s="7">
        <v>2</v>
      </c>
      <c r="D56" s="8">
        <v>3</v>
      </c>
      <c r="E56" s="88" t="s">
        <v>175</v>
      </c>
      <c r="F56" s="6">
        <v>100</v>
      </c>
      <c r="G56" s="112">
        <f>G57</f>
        <v>393800</v>
      </c>
      <c r="H56" s="119">
        <f t="shared" si="0"/>
        <v>393800</v>
      </c>
    </row>
    <row r="57" spans="1:8" ht="27.75" customHeight="1">
      <c r="A57" s="45" t="s">
        <v>115</v>
      </c>
      <c r="B57" s="6">
        <v>650</v>
      </c>
      <c r="C57" s="7">
        <v>2</v>
      </c>
      <c r="D57" s="8">
        <v>3</v>
      </c>
      <c r="E57" s="88" t="s">
        <v>175</v>
      </c>
      <c r="F57" s="6">
        <v>120</v>
      </c>
      <c r="G57" s="112">
        <f>G58+G59</f>
        <v>393800</v>
      </c>
      <c r="H57" s="119">
        <f>G57</f>
        <v>393800</v>
      </c>
    </row>
    <row r="58" spans="1:8" ht="18" customHeight="1">
      <c r="A58" s="45" t="s">
        <v>102</v>
      </c>
      <c r="B58" s="6">
        <v>650</v>
      </c>
      <c r="C58" s="7">
        <v>2</v>
      </c>
      <c r="D58" s="8">
        <v>3</v>
      </c>
      <c r="E58" s="88" t="s">
        <v>175</v>
      </c>
      <c r="F58" s="6">
        <v>121</v>
      </c>
      <c r="G58" s="112">
        <v>302500</v>
      </c>
      <c r="H58" s="119">
        <f t="shared" si="0"/>
        <v>302500</v>
      </c>
    </row>
    <row r="59" spans="1:8" ht="42" customHeight="1">
      <c r="A59" s="45" t="s">
        <v>71</v>
      </c>
      <c r="B59" s="6">
        <v>650</v>
      </c>
      <c r="C59" s="7">
        <v>2</v>
      </c>
      <c r="D59" s="8">
        <v>3</v>
      </c>
      <c r="E59" s="88" t="s">
        <v>175</v>
      </c>
      <c r="F59" s="6">
        <v>129</v>
      </c>
      <c r="G59" s="112">
        <v>91300</v>
      </c>
      <c r="H59" s="119">
        <f>G59</f>
        <v>91300</v>
      </c>
    </row>
    <row r="60" spans="1:8" ht="29.25" customHeight="1">
      <c r="A60" s="46" t="s">
        <v>34</v>
      </c>
      <c r="B60" s="11">
        <v>650</v>
      </c>
      <c r="C60" s="12">
        <v>3</v>
      </c>
      <c r="D60" s="52">
        <v>0</v>
      </c>
      <c r="E60" s="87"/>
      <c r="F60" s="11"/>
      <c r="G60" s="108">
        <f>G61+G80+G74</f>
        <v>103020</v>
      </c>
      <c r="H60" s="109">
        <f>H61</f>
        <v>45390</v>
      </c>
    </row>
    <row r="61" spans="1:8" ht="11.25" customHeight="1">
      <c r="A61" s="53" t="s">
        <v>35</v>
      </c>
      <c r="B61" s="54">
        <v>650</v>
      </c>
      <c r="C61" s="55">
        <v>3</v>
      </c>
      <c r="D61" s="56">
        <v>4</v>
      </c>
      <c r="E61" s="91"/>
      <c r="F61" s="54"/>
      <c r="G61" s="120">
        <f>G62</f>
        <v>45390</v>
      </c>
      <c r="H61" s="119">
        <f t="shared" si="0"/>
        <v>45390</v>
      </c>
    </row>
    <row r="62" spans="1:8" ht="40.5" customHeight="1">
      <c r="A62" s="53" t="s">
        <v>163</v>
      </c>
      <c r="B62" s="54">
        <v>650</v>
      </c>
      <c r="C62" s="55">
        <v>3</v>
      </c>
      <c r="D62" s="56">
        <v>4</v>
      </c>
      <c r="E62" s="90" t="s">
        <v>61</v>
      </c>
      <c r="F62" s="54"/>
      <c r="G62" s="120">
        <f>G63</f>
        <v>45390</v>
      </c>
      <c r="H62" s="119">
        <f>H63</f>
        <v>45390</v>
      </c>
    </row>
    <row r="63" spans="1:8" ht="66.75" customHeight="1">
      <c r="A63" s="53" t="s">
        <v>141</v>
      </c>
      <c r="B63" s="54">
        <v>650</v>
      </c>
      <c r="C63" s="55">
        <v>3</v>
      </c>
      <c r="D63" s="56">
        <v>4</v>
      </c>
      <c r="E63" s="90" t="s">
        <v>171</v>
      </c>
      <c r="F63" s="54"/>
      <c r="G63" s="120">
        <f>G64+G69</f>
        <v>45390</v>
      </c>
      <c r="H63" s="120">
        <f>H64+H69</f>
        <v>45390</v>
      </c>
    </row>
    <row r="64" spans="1:8" ht="25.5" customHeight="1">
      <c r="A64" s="45" t="s">
        <v>143</v>
      </c>
      <c r="B64" s="6">
        <v>650</v>
      </c>
      <c r="C64" s="7">
        <v>3</v>
      </c>
      <c r="D64" s="8">
        <v>4</v>
      </c>
      <c r="E64" s="88" t="s">
        <v>176</v>
      </c>
      <c r="F64" s="6"/>
      <c r="G64" s="112">
        <f>G65</f>
        <v>39820</v>
      </c>
      <c r="H64" s="112">
        <f>H65</f>
        <v>39820</v>
      </c>
    </row>
    <row r="65" spans="1:8" ht="25.5" customHeight="1">
      <c r="A65" s="45" t="s">
        <v>142</v>
      </c>
      <c r="B65" s="6">
        <v>650</v>
      </c>
      <c r="C65" s="7">
        <v>3</v>
      </c>
      <c r="D65" s="8">
        <v>4</v>
      </c>
      <c r="E65" s="88" t="s">
        <v>176</v>
      </c>
      <c r="F65" s="6">
        <v>100</v>
      </c>
      <c r="G65" s="112">
        <f>G66</f>
        <v>39820</v>
      </c>
      <c r="H65" s="116">
        <f>H66</f>
        <v>39820</v>
      </c>
    </row>
    <row r="66" spans="1:8" ht="25.5" customHeight="1">
      <c r="A66" s="45" t="s">
        <v>105</v>
      </c>
      <c r="B66" s="6">
        <v>650</v>
      </c>
      <c r="C66" s="7">
        <v>3</v>
      </c>
      <c r="D66" s="8">
        <v>4</v>
      </c>
      <c r="E66" s="88" t="s">
        <v>176</v>
      </c>
      <c r="F66" s="6">
        <v>120</v>
      </c>
      <c r="G66" s="112">
        <f>G67+G68</f>
        <v>39820</v>
      </c>
      <c r="H66" s="116">
        <f>G66</f>
        <v>39820</v>
      </c>
    </row>
    <row r="67" spans="1:8" ht="25.5" customHeight="1">
      <c r="A67" s="45" t="s">
        <v>102</v>
      </c>
      <c r="B67" s="6">
        <v>650</v>
      </c>
      <c r="C67" s="7">
        <v>3</v>
      </c>
      <c r="D67" s="8">
        <v>4</v>
      </c>
      <c r="E67" s="88" t="s">
        <v>176</v>
      </c>
      <c r="F67" s="6">
        <v>121</v>
      </c>
      <c r="G67" s="112">
        <v>30584</v>
      </c>
      <c r="H67" s="116">
        <f>G67</f>
        <v>30584</v>
      </c>
    </row>
    <row r="68" spans="1:8" ht="25.5" customHeight="1">
      <c r="A68" s="45" t="s">
        <v>71</v>
      </c>
      <c r="B68" s="6">
        <v>650</v>
      </c>
      <c r="C68" s="7">
        <v>3</v>
      </c>
      <c r="D68" s="8">
        <v>4</v>
      </c>
      <c r="E68" s="88" t="s">
        <v>176</v>
      </c>
      <c r="F68" s="6">
        <v>129</v>
      </c>
      <c r="G68" s="112">
        <v>9236</v>
      </c>
      <c r="H68" s="116">
        <f>G68</f>
        <v>9236</v>
      </c>
    </row>
    <row r="69" spans="1:8" ht="27" customHeight="1">
      <c r="A69" s="45" t="s">
        <v>116</v>
      </c>
      <c r="B69" s="6">
        <v>650</v>
      </c>
      <c r="C69" s="7">
        <v>3</v>
      </c>
      <c r="D69" s="8">
        <v>4</v>
      </c>
      <c r="E69" s="88" t="s">
        <v>177</v>
      </c>
      <c r="F69" s="6"/>
      <c r="G69" s="112">
        <f>G70</f>
        <v>5570</v>
      </c>
      <c r="H69" s="112">
        <f>H70</f>
        <v>5570</v>
      </c>
    </row>
    <row r="70" spans="1:8" ht="55.5" customHeight="1">
      <c r="A70" s="45" t="s">
        <v>101</v>
      </c>
      <c r="B70" s="6">
        <v>650</v>
      </c>
      <c r="C70" s="7">
        <v>3</v>
      </c>
      <c r="D70" s="8">
        <v>4</v>
      </c>
      <c r="E70" s="88" t="s">
        <v>177</v>
      </c>
      <c r="F70" s="6">
        <v>100</v>
      </c>
      <c r="G70" s="112">
        <f>G71</f>
        <v>5570</v>
      </c>
      <c r="H70" s="116">
        <f>G70</f>
        <v>5570</v>
      </c>
    </row>
    <row r="71" spans="1:8" ht="29.25" customHeight="1">
      <c r="A71" s="45" t="s">
        <v>105</v>
      </c>
      <c r="B71" s="6">
        <v>650</v>
      </c>
      <c r="C71" s="7">
        <v>3</v>
      </c>
      <c r="D71" s="8">
        <v>4</v>
      </c>
      <c r="E71" s="88" t="s">
        <v>177</v>
      </c>
      <c r="F71" s="6">
        <v>120</v>
      </c>
      <c r="G71" s="112">
        <f>G72+G73</f>
        <v>5570</v>
      </c>
      <c r="H71" s="116">
        <f>G71</f>
        <v>5570</v>
      </c>
    </row>
    <row r="72" spans="1:8" ht="15.75" customHeight="1">
      <c r="A72" s="45" t="s">
        <v>102</v>
      </c>
      <c r="B72" s="6">
        <v>650</v>
      </c>
      <c r="C72" s="7">
        <v>3</v>
      </c>
      <c r="D72" s="8">
        <v>4</v>
      </c>
      <c r="E72" s="88" t="s">
        <v>177</v>
      </c>
      <c r="F72" s="6">
        <v>121</v>
      </c>
      <c r="G72" s="112">
        <v>4278</v>
      </c>
      <c r="H72" s="116">
        <f>G72</f>
        <v>4278</v>
      </c>
    </row>
    <row r="73" spans="1:8" ht="41.25" customHeight="1">
      <c r="A73" s="45" t="s">
        <v>71</v>
      </c>
      <c r="B73" s="6">
        <v>650</v>
      </c>
      <c r="C73" s="7">
        <v>3</v>
      </c>
      <c r="D73" s="8">
        <v>4</v>
      </c>
      <c r="E73" s="88" t="s">
        <v>177</v>
      </c>
      <c r="F73" s="6">
        <v>129</v>
      </c>
      <c r="G73" s="112">
        <v>1292</v>
      </c>
      <c r="H73" s="116">
        <f>G73</f>
        <v>1292</v>
      </c>
    </row>
    <row r="74" spans="1:8" ht="36" customHeight="1">
      <c r="A74" s="46" t="s">
        <v>164</v>
      </c>
      <c r="B74" s="11">
        <v>650</v>
      </c>
      <c r="C74" s="12">
        <v>3</v>
      </c>
      <c r="D74" s="52">
        <v>9</v>
      </c>
      <c r="E74" s="87"/>
      <c r="F74" s="11"/>
      <c r="G74" s="108">
        <f>G75</f>
        <v>37700</v>
      </c>
      <c r="H74" s="109"/>
    </row>
    <row r="75" spans="1:8" ht="17.25" customHeight="1">
      <c r="A75" s="45" t="s">
        <v>38</v>
      </c>
      <c r="B75" s="6">
        <v>650</v>
      </c>
      <c r="C75" s="7">
        <v>3</v>
      </c>
      <c r="D75" s="8">
        <v>9</v>
      </c>
      <c r="E75" s="88" t="s">
        <v>58</v>
      </c>
      <c r="F75" s="6"/>
      <c r="G75" s="112">
        <f>G76</f>
        <v>37700</v>
      </c>
      <c r="H75" s="116"/>
    </row>
    <row r="76" spans="1:8" ht="33.75" customHeight="1">
      <c r="A76" s="45" t="s">
        <v>165</v>
      </c>
      <c r="B76" s="6">
        <v>650</v>
      </c>
      <c r="C76" s="7">
        <v>3</v>
      </c>
      <c r="D76" s="8">
        <v>9</v>
      </c>
      <c r="E76" s="88" t="s">
        <v>96</v>
      </c>
      <c r="F76" s="6"/>
      <c r="G76" s="112">
        <f>G77</f>
        <v>37700</v>
      </c>
      <c r="H76" s="116"/>
    </row>
    <row r="77" spans="1:8" ht="36" customHeight="1">
      <c r="A77" s="45" t="s">
        <v>73</v>
      </c>
      <c r="B77" s="6">
        <v>650</v>
      </c>
      <c r="C77" s="7">
        <v>3</v>
      </c>
      <c r="D77" s="8">
        <v>9</v>
      </c>
      <c r="E77" s="88" t="s">
        <v>96</v>
      </c>
      <c r="F77" s="6">
        <v>200</v>
      </c>
      <c r="G77" s="112">
        <f>G78</f>
        <v>37700</v>
      </c>
      <c r="H77" s="116"/>
    </row>
    <row r="78" spans="1:8" ht="36" customHeight="1">
      <c r="A78" s="45" t="s">
        <v>54</v>
      </c>
      <c r="B78" s="6">
        <v>650</v>
      </c>
      <c r="C78" s="7">
        <v>3</v>
      </c>
      <c r="D78" s="8">
        <v>9</v>
      </c>
      <c r="E78" s="88" t="s">
        <v>96</v>
      </c>
      <c r="F78" s="6">
        <v>240</v>
      </c>
      <c r="G78" s="112">
        <f>G79</f>
        <v>37700</v>
      </c>
      <c r="H78" s="116"/>
    </row>
    <row r="79" spans="1:8" ht="36" customHeight="1">
      <c r="A79" s="45" t="s">
        <v>48</v>
      </c>
      <c r="B79" s="6">
        <v>650</v>
      </c>
      <c r="C79" s="7">
        <v>3</v>
      </c>
      <c r="D79" s="8">
        <v>9</v>
      </c>
      <c r="E79" s="88" t="s">
        <v>96</v>
      </c>
      <c r="F79" s="6">
        <v>244</v>
      </c>
      <c r="G79" s="112">
        <v>37700</v>
      </c>
      <c r="H79" s="116"/>
    </row>
    <row r="80" spans="1:8" ht="31.5" customHeight="1">
      <c r="A80" s="46" t="s">
        <v>42</v>
      </c>
      <c r="B80" s="11">
        <v>650</v>
      </c>
      <c r="C80" s="12">
        <v>3</v>
      </c>
      <c r="D80" s="52">
        <v>14</v>
      </c>
      <c r="E80" s="87"/>
      <c r="F80" s="11"/>
      <c r="G80" s="108">
        <f>G81</f>
        <v>19930</v>
      </c>
      <c r="H80" s="119"/>
    </row>
    <row r="81" spans="1:8" ht="38.25" customHeight="1">
      <c r="A81" s="61" t="s">
        <v>111</v>
      </c>
      <c r="B81" s="6">
        <v>650</v>
      </c>
      <c r="C81" s="7">
        <v>3</v>
      </c>
      <c r="D81" s="8">
        <v>14</v>
      </c>
      <c r="E81" s="88" t="s">
        <v>117</v>
      </c>
      <c r="F81" s="6"/>
      <c r="G81" s="115">
        <f>G82+G86</f>
        <v>19930</v>
      </c>
      <c r="H81" s="119"/>
    </row>
    <row r="82" spans="1:8" ht="72.75" customHeight="1">
      <c r="A82" s="61" t="s">
        <v>118</v>
      </c>
      <c r="B82" s="6">
        <v>650</v>
      </c>
      <c r="C82" s="7">
        <v>3</v>
      </c>
      <c r="D82" s="8">
        <v>14</v>
      </c>
      <c r="E82" s="88" t="s">
        <v>94</v>
      </c>
      <c r="F82" s="6"/>
      <c r="G82" s="115">
        <f>G83</f>
        <v>13950</v>
      </c>
      <c r="H82" s="119"/>
    </row>
    <row r="83" spans="1:8" ht="56.25" customHeight="1">
      <c r="A83" s="45" t="s">
        <v>101</v>
      </c>
      <c r="B83" s="6">
        <v>650</v>
      </c>
      <c r="C83" s="7">
        <v>3</v>
      </c>
      <c r="D83" s="8">
        <v>14</v>
      </c>
      <c r="E83" s="88" t="s">
        <v>94</v>
      </c>
      <c r="F83" s="6">
        <v>100</v>
      </c>
      <c r="G83" s="115">
        <f>G84</f>
        <v>13950</v>
      </c>
      <c r="H83" s="119"/>
    </row>
    <row r="84" spans="1:8" ht="27.75" customHeight="1">
      <c r="A84" s="45" t="s">
        <v>105</v>
      </c>
      <c r="B84" s="6">
        <v>650</v>
      </c>
      <c r="C84" s="7">
        <v>3</v>
      </c>
      <c r="D84" s="8">
        <v>14</v>
      </c>
      <c r="E84" s="88" t="s">
        <v>94</v>
      </c>
      <c r="F84" s="6">
        <v>120</v>
      </c>
      <c r="G84" s="115">
        <f>G85</f>
        <v>13950</v>
      </c>
      <c r="H84" s="119"/>
    </row>
    <row r="85" spans="1:8" ht="51" customHeight="1">
      <c r="A85" s="61" t="s">
        <v>160</v>
      </c>
      <c r="B85" s="6">
        <v>650</v>
      </c>
      <c r="C85" s="7">
        <v>3</v>
      </c>
      <c r="D85" s="8">
        <v>14</v>
      </c>
      <c r="E85" s="88" t="s">
        <v>94</v>
      </c>
      <c r="F85" s="6">
        <v>123</v>
      </c>
      <c r="G85" s="115">
        <v>13950</v>
      </c>
      <c r="H85" s="119"/>
    </row>
    <row r="86" spans="1:8" ht="69" customHeight="1">
      <c r="A86" s="61" t="s">
        <v>119</v>
      </c>
      <c r="B86" s="6">
        <v>650</v>
      </c>
      <c r="C86" s="7">
        <v>3</v>
      </c>
      <c r="D86" s="8">
        <v>14</v>
      </c>
      <c r="E86" s="88" t="s">
        <v>95</v>
      </c>
      <c r="F86" s="6"/>
      <c r="G86" s="115">
        <f>G88</f>
        <v>5980</v>
      </c>
      <c r="H86" s="119"/>
    </row>
    <row r="87" spans="1:8" ht="29.25" customHeight="1">
      <c r="A87" s="57" t="s">
        <v>73</v>
      </c>
      <c r="B87" s="6">
        <v>650</v>
      </c>
      <c r="C87" s="7">
        <v>3</v>
      </c>
      <c r="D87" s="8">
        <v>14</v>
      </c>
      <c r="E87" s="88" t="s">
        <v>95</v>
      </c>
      <c r="F87" s="6">
        <v>200</v>
      </c>
      <c r="G87" s="115">
        <f>G88</f>
        <v>5980</v>
      </c>
      <c r="H87" s="119"/>
    </row>
    <row r="88" spans="1:8" ht="27" customHeight="1">
      <c r="A88" s="57" t="s">
        <v>54</v>
      </c>
      <c r="B88" s="6">
        <v>650</v>
      </c>
      <c r="C88" s="7">
        <v>3</v>
      </c>
      <c r="D88" s="8">
        <v>14</v>
      </c>
      <c r="E88" s="88" t="s">
        <v>95</v>
      </c>
      <c r="F88" s="6">
        <v>240</v>
      </c>
      <c r="G88" s="115">
        <f>G89</f>
        <v>5980</v>
      </c>
      <c r="H88" s="119"/>
    </row>
    <row r="89" spans="1:8" ht="31.5" customHeight="1">
      <c r="A89" s="45" t="s">
        <v>48</v>
      </c>
      <c r="B89" s="6">
        <v>650</v>
      </c>
      <c r="C89" s="7">
        <v>3</v>
      </c>
      <c r="D89" s="8">
        <v>14</v>
      </c>
      <c r="E89" s="88" t="s">
        <v>95</v>
      </c>
      <c r="F89" s="6">
        <v>244</v>
      </c>
      <c r="G89" s="115">
        <v>5980</v>
      </c>
      <c r="H89" s="119"/>
    </row>
    <row r="90" spans="1:8" ht="13.5" customHeight="1">
      <c r="A90" s="46" t="s">
        <v>27</v>
      </c>
      <c r="B90" s="11">
        <v>650</v>
      </c>
      <c r="C90" s="12">
        <v>4</v>
      </c>
      <c r="D90" s="52">
        <v>0</v>
      </c>
      <c r="E90" s="87"/>
      <c r="F90" s="11"/>
      <c r="G90" s="108">
        <f>G91+G112+G102</f>
        <v>5122625.99</v>
      </c>
      <c r="H90" s="109"/>
    </row>
    <row r="91" spans="1:8" ht="11.25" customHeight="1">
      <c r="A91" s="46" t="s">
        <v>36</v>
      </c>
      <c r="B91" s="11">
        <v>650</v>
      </c>
      <c r="C91" s="12">
        <v>4</v>
      </c>
      <c r="D91" s="52">
        <v>1</v>
      </c>
      <c r="E91" s="87"/>
      <c r="F91" s="11"/>
      <c r="G91" s="108">
        <f>G92</f>
        <v>1484900</v>
      </c>
      <c r="H91" s="109"/>
    </row>
    <row r="92" spans="1:8" ht="40.5" customHeight="1">
      <c r="A92" s="61" t="s">
        <v>139</v>
      </c>
      <c r="B92" s="6">
        <v>650</v>
      </c>
      <c r="C92" s="7">
        <v>4</v>
      </c>
      <c r="D92" s="8">
        <v>1</v>
      </c>
      <c r="E92" s="88" t="s">
        <v>61</v>
      </c>
      <c r="F92" s="6"/>
      <c r="G92" s="115">
        <f>G93</f>
        <v>1484900</v>
      </c>
      <c r="H92" s="119"/>
    </row>
    <row r="93" spans="1:8" ht="66" customHeight="1">
      <c r="A93" s="61" t="s">
        <v>141</v>
      </c>
      <c r="B93" s="6">
        <v>650</v>
      </c>
      <c r="C93" s="7">
        <v>4</v>
      </c>
      <c r="D93" s="8">
        <v>1</v>
      </c>
      <c r="E93" s="88" t="s">
        <v>171</v>
      </c>
      <c r="F93" s="6"/>
      <c r="G93" s="115">
        <f>G94+G98</f>
        <v>1484900</v>
      </c>
      <c r="H93" s="119"/>
    </row>
    <row r="94" spans="1:8" ht="25.5">
      <c r="A94" s="45" t="s">
        <v>120</v>
      </c>
      <c r="B94" s="6">
        <v>650</v>
      </c>
      <c r="C94" s="7">
        <v>4</v>
      </c>
      <c r="D94" s="8">
        <v>1</v>
      </c>
      <c r="E94" s="88" t="s">
        <v>178</v>
      </c>
      <c r="F94" s="6"/>
      <c r="G94" s="115">
        <f>G96</f>
        <v>779500</v>
      </c>
      <c r="H94" s="119"/>
    </row>
    <row r="95" spans="1:8" ht="25.5">
      <c r="A95" s="45" t="s">
        <v>73</v>
      </c>
      <c r="B95" s="6">
        <v>650</v>
      </c>
      <c r="C95" s="7">
        <v>4</v>
      </c>
      <c r="D95" s="8">
        <v>1</v>
      </c>
      <c r="E95" s="88" t="s">
        <v>178</v>
      </c>
      <c r="F95" s="6">
        <v>200</v>
      </c>
      <c r="G95" s="115">
        <f>G96</f>
        <v>779500</v>
      </c>
      <c r="H95" s="119"/>
    </row>
    <row r="96" spans="1:8" ht="25.5">
      <c r="A96" s="45" t="s">
        <v>54</v>
      </c>
      <c r="B96" s="6">
        <v>650</v>
      </c>
      <c r="C96" s="7">
        <v>4</v>
      </c>
      <c r="D96" s="8">
        <v>1</v>
      </c>
      <c r="E96" s="88" t="s">
        <v>178</v>
      </c>
      <c r="F96" s="6">
        <v>240</v>
      </c>
      <c r="G96" s="115">
        <f>G97</f>
        <v>779500</v>
      </c>
      <c r="H96" s="119"/>
    </row>
    <row r="97" spans="1:8" ht="25.5">
      <c r="A97" s="45" t="s">
        <v>48</v>
      </c>
      <c r="B97" s="6">
        <v>650</v>
      </c>
      <c r="C97" s="7">
        <v>4</v>
      </c>
      <c r="D97" s="8">
        <v>1</v>
      </c>
      <c r="E97" s="88" t="s">
        <v>178</v>
      </c>
      <c r="F97" s="6">
        <v>244</v>
      </c>
      <c r="G97" s="115">
        <v>779500</v>
      </c>
      <c r="H97" s="119"/>
    </row>
    <row r="98" spans="1:8" ht="28.5" customHeight="1">
      <c r="A98" s="45" t="s">
        <v>155</v>
      </c>
      <c r="B98" s="6">
        <v>650</v>
      </c>
      <c r="C98" s="7">
        <v>4</v>
      </c>
      <c r="D98" s="8">
        <v>1</v>
      </c>
      <c r="E98" s="88" t="s">
        <v>179</v>
      </c>
      <c r="F98" s="6"/>
      <c r="G98" s="115">
        <f>G100</f>
        <v>705400</v>
      </c>
      <c r="H98" s="119"/>
    </row>
    <row r="99" spans="1:8" ht="28.5" customHeight="1">
      <c r="A99" s="45" t="s">
        <v>73</v>
      </c>
      <c r="B99" s="6">
        <v>650</v>
      </c>
      <c r="C99" s="7">
        <v>4</v>
      </c>
      <c r="D99" s="8">
        <v>1</v>
      </c>
      <c r="E99" s="88" t="s">
        <v>179</v>
      </c>
      <c r="F99" s="6">
        <v>200</v>
      </c>
      <c r="G99" s="115">
        <f>G100</f>
        <v>705400</v>
      </c>
      <c r="H99" s="119"/>
    </row>
    <row r="100" spans="1:8" ht="28.5" customHeight="1">
      <c r="A100" s="45" t="s">
        <v>54</v>
      </c>
      <c r="B100" s="6">
        <v>650</v>
      </c>
      <c r="C100" s="7">
        <v>4</v>
      </c>
      <c r="D100" s="8">
        <v>1</v>
      </c>
      <c r="E100" s="88" t="s">
        <v>179</v>
      </c>
      <c r="F100" s="6">
        <v>240</v>
      </c>
      <c r="G100" s="115">
        <f>G101</f>
        <v>705400</v>
      </c>
      <c r="H100" s="119"/>
    </row>
    <row r="101" spans="1:8" ht="33" customHeight="1">
      <c r="A101" s="45" t="s">
        <v>48</v>
      </c>
      <c r="B101" s="6">
        <v>650</v>
      </c>
      <c r="C101" s="7">
        <v>4</v>
      </c>
      <c r="D101" s="8">
        <v>1</v>
      </c>
      <c r="E101" s="88" t="s">
        <v>179</v>
      </c>
      <c r="F101" s="6">
        <v>244</v>
      </c>
      <c r="G101" s="115">
        <v>705400</v>
      </c>
      <c r="H101" s="119"/>
    </row>
    <row r="102" spans="1:8" ht="14.25" customHeight="1">
      <c r="A102" s="46" t="s">
        <v>62</v>
      </c>
      <c r="B102" s="11">
        <v>650</v>
      </c>
      <c r="C102" s="12">
        <v>4</v>
      </c>
      <c r="D102" s="52">
        <v>9</v>
      </c>
      <c r="E102" s="87"/>
      <c r="F102" s="11"/>
      <c r="G102" s="108">
        <f>G103</f>
        <v>3357225.99</v>
      </c>
      <c r="H102" s="119"/>
    </row>
    <row r="103" spans="1:8" ht="46.5" customHeight="1">
      <c r="A103" s="61" t="s">
        <v>112</v>
      </c>
      <c r="B103" s="58">
        <v>650</v>
      </c>
      <c r="C103" s="59">
        <v>4</v>
      </c>
      <c r="D103" s="60">
        <v>9</v>
      </c>
      <c r="E103" s="89" t="s">
        <v>91</v>
      </c>
      <c r="F103" s="58"/>
      <c r="G103" s="115">
        <f>G104+G108</f>
        <v>3357225.99</v>
      </c>
      <c r="H103" s="119"/>
    </row>
    <row r="104" spans="1:8" ht="29.25" customHeight="1">
      <c r="A104" s="61" t="s">
        <v>121</v>
      </c>
      <c r="B104" s="58">
        <v>650</v>
      </c>
      <c r="C104" s="59">
        <v>4</v>
      </c>
      <c r="D104" s="60">
        <v>9</v>
      </c>
      <c r="E104" s="89" t="s">
        <v>92</v>
      </c>
      <c r="F104" s="11"/>
      <c r="G104" s="115">
        <f>G105</f>
        <v>2576825.9900000002</v>
      </c>
      <c r="H104" s="119"/>
    </row>
    <row r="105" spans="1:8" ht="27" customHeight="1">
      <c r="A105" s="45" t="s">
        <v>73</v>
      </c>
      <c r="B105" s="6">
        <v>650</v>
      </c>
      <c r="C105" s="7">
        <v>4</v>
      </c>
      <c r="D105" s="8">
        <v>9</v>
      </c>
      <c r="E105" s="89" t="s">
        <v>92</v>
      </c>
      <c r="F105" s="6">
        <v>200</v>
      </c>
      <c r="G105" s="115">
        <f>G106</f>
        <v>2576825.9900000002</v>
      </c>
      <c r="H105" s="119"/>
    </row>
    <row r="106" spans="1:8" ht="33" customHeight="1">
      <c r="A106" s="45" t="s">
        <v>54</v>
      </c>
      <c r="B106" s="6">
        <v>650</v>
      </c>
      <c r="C106" s="7">
        <v>4</v>
      </c>
      <c r="D106" s="8">
        <v>9</v>
      </c>
      <c r="E106" s="89" t="s">
        <v>92</v>
      </c>
      <c r="F106" s="6">
        <v>240</v>
      </c>
      <c r="G106" s="115">
        <f>G107</f>
        <v>2576825.9900000002</v>
      </c>
      <c r="H106" s="119"/>
    </row>
    <row r="107" spans="1:8" ht="33" customHeight="1">
      <c r="A107" s="45" t="s">
        <v>48</v>
      </c>
      <c r="B107" s="6">
        <v>650</v>
      </c>
      <c r="C107" s="7">
        <v>4</v>
      </c>
      <c r="D107" s="8">
        <v>9</v>
      </c>
      <c r="E107" s="89" t="s">
        <v>92</v>
      </c>
      <c r="F107" s="6">
        <v>244</v>
      </c>
      <c r="G107" s="115">
        <f>2522500+54325.99</f>
        <v>2576825.9900000002</v>
      </c>
      <c r="H107" s="119"/>
    </row>
    <row r="108" spans="1:8" ht="15.75" customHeight="1">
      <c r="A108" s="61" t="s">
        <v>122</v>
      </c>
      <c r="B108" s="58">
        <v>650</v>
      </c>
      <c r="C108" s="59">
        <v>4</v>
      </c>
      <c r="D108" s="60">
        <v>9</v>
      </c>
      <c r="E108" s="88" t="s">
        <v>93</v>
      </c>
      <c r="F108" s="58"/>
      <c r="G108" s="115">
        <f>G109</f>
        <v>780400</v>
      </c>
      <c r="H108" s="119"/>
    </row>
    <row r="109" spans="1:8" ht="33" customHeight="1">
      <c r="A109" s="45" t="s">
        <v>73</v>
      </c>
      <c r="B109" s="6">
        <v>650</v>
      </c>
      <c r="C109" s="7">
        <v>4</v>
      </c>
      <c r="D109" s="8">
        <v>9</v>
      </c>
      <c r="E109" s="88" t="s">
        <v>93</v>
      </c>
      <c r="F109" s="6">
        <v>200</v>
      </c>
      <c r="G109" s="115">
        <f>G110</f>
        <v>780400</v>
      </c>
      <c r="H109" s="119"/>
    </row>
    <row r="110" spans="1:8" ht="28.5" customHeight="1">
      <c r="A110" s="45" t="s">
        <v>54</v>
      </c>
      <c r="B110" s="6">
        <v>650</v>
      </c>
      <c r="C110" s="7">
        <v>4</v>
      </c>
      <c r="D110" s="8">
        <v>9</v>
      </c>
      <c r="E110" s="88" t="s">
        <v>93</v>
      </c>
      <c r="F110" s="6">
        <v>240</v>
      </c>
      <c r="G110" s="115">
        <f>G111</f>
        <v>780400</v>
      </c>
      <c r="H110" s="119"/>
    </row>
    <row r="111" spans="1:8" ht="26.25" customHeight="1">
      <c r="A111" s="45" t="s">
        <v>48</v>
      </c>
      <c r="B111" s="6">
        <v>650</v>
      </c>
      <c r="C111" s="7">
        <v>4</v>
      </c>
      <c r="D111" s="8">
        <v>9</v>
      </c>
      <c r="E111" s="88" t="s">
        <v>93</v>
      </c>
      <c r="F111" s="6">
        <v>244</v>
      </c>
      <c r="G111" s="115">
        <v>780400</v>
      </c>
      <c r="H111" s="119"/>
    </row>
    <row r="112" spans="1:8" ht="19.5" customHeight="1">
      <c r="A112" s="46" t="s">
        <v>28</v>
      </c>
      <c r="B112" s="11">
        <v>650</v>
      </c>
      <c r="C112" s="12">
        <v>4</v>
      </c>
      <c r="D112" s="52">
        <v>10</v>
      </c>
      <c r="E112" s="87"/>
      <c r="F112" s="11"/>
      <c r="G112" s="108">
        <f>G113</f>
        <v>280500</v>
      </c>
      <c r="H112" s="109"/>
    </row>
    <row r="113" spans="1:8" ht="41.25" customHeight="1">
      <c r="A113" s="61" t="s">
        <v>139</v>
      </c>
      <c r="B113" s="58">
        <v>650</v>
      </c>
      <c r="C113" s="59">
        <v>4</v>
      </c>
      <c r="D113" s="60">
        <v>10</v>
      </c>
      <c r="E113" s="90" t="s">
        <v>61</v>
      </c>
      <c r="F113" s="58"/>
      <c r="G113" s="115">
        <f>G114</f>
        <v>280500</v>
      </c>
      <c r="H113" s="109"/>
    </row>
    <row r="114" spans="1:8" ht="29.25" customHeight="1">
      <c r="A114" s="61" t="s">
        <v>144</v>
      </c>
      <c r="B114" s="58">
        <v>650</v>
      </c>
      <c r="C114" s="59">
        <v>4</v>
      </c>
      <c r="D114" s="60">
        <v>10</v>
      </c>
      <c r="E114" s="90" t="s">
        <v>180</v>
      </c>
      <c r="F114" s="58"/>
      <c r="G114" s="115">
        <f>G115</f>
        <v>280500</v>
      </c>
      <c r="H114" s="109"/>
    </row>
    <row r="115" spans="1:8" ht="29.25" customHeight="1">
      <c r="A115" s="45" t="s">
        <v>73</v>
      </c>
      <c r="B115" s="6">
        <v>650</v>
      </c>
      <c r="C115" s="7">
        <v>4</v>
      </c>
      <c r="D115" s="8">
        <v>10</v>
      </c>
      <c r="E115" s="88" t="s">
        <v>181</v>
      </c>
      <c r="F115" s="6">
        <v>200</v>
      </c>
      <c r="G115" s="112">
        <f>G116</f>
        <v>280500</v>
      </c>
      <c r="H115" s="118"/>
    </row>
    <row r="116" spans="1:8" ht="28.5" customHeight="1">
      <c r="A116" s="45" t="s">
        <v>54</v>
      </c>
      <c r="B116" s="6">
        <v>650</v>
      </c>
      <c r="C116" s="7">
        <v>4</v>
      </c>
      <c r="D116" s="8">
        <v>10</v>
      </c>
      <c r="E116" s="88" t="s">
        <v>181</v>
      </c>
      <c r="F116" s="6">
        <v>240</v>
      </c>
      <c r="G116" s="112">
        <f>G117</f>
        <v>280500</v>
      </c>
      <c r="H116" s="118"/>
    </row>
    <row r="117" spans="1:8" ht="28.5" customHeight="1">
      <c r="A117" s="45" t="s">
        <v>106</v>
      </c>
      <c r="B117" s="6">
        <v>650</v>
      </c>
      <c r="C117" s="7">
        <v>4</v>
      </c>
      <c r="D117" s="8">
        <v>10</v>
      </c>
      <c r="E117" s="88" t="s">
        <v>181</v>
      </c>
      <c r="F117" s="6">
        <v>242</v>
      </c>
      <c r="G117" s="112">
        <v>280500</v>
      </c>
      <c r="H117" s="118"/>
    </row>
    <row r="118" spans="1:8" s="49" customFormat="1">
      <c r="A118" s="46" t="s">
        <v>14</v>
      </c>
      <c r="B118" s="11">
        <v>650</v>
      </c>
      <c r="C118" s="12">
        <v>5</v>
      </c>
      <c r="D118" s="51" t="s">
        <v>50</v>
      </c>
      <c r="E118" s="87"/>
      <c r="F118" s="11"/>
      <c r="G118" s="108">
        <f>G119+G128+G136+G155</f>
        <v>9776917</v>
      </c>
      <c r="H118" s="109"/>
    </row>
    <row r="119" spans="1:8" s="49" customFormat="1" ht="20.25" customHeight="1">
      <c r="A119" s="46" t="s">
        <v>67</v>
      </c>
      <c r="B119" s="11">
        <v>650</v>
      </c>
      <c r="C119" s="12">
        <v>5</v>
      </c>
      <c r="D119" s="51" t="s">
        <v>66</v>
      </c>
      <c r="E119" s="87"/>
      <c r="F119" s="11"/>
      <c r="G119" s="108">
        <f>G120</f>
        <v>410000</v>
      </c>
      <c r="H119" s="109"/>
    </row>
    <row r="120" spans="1:8" s="49" customFormat="1" ht="29.25" customHeight="1">
      <c r="A120" s="61" t="s">
        <v>145</v>
      </c>
      <c r="B120" s="11">
        <v>650</v>
      </c>
      <c r="C120" s="12">
        <v>5</v>
      </c>
      <c r="D120" s="51" t="s">
        <v>66</v>
      </c>
      <c r="E120" s="87" t="s">
        <v>185</v>
      </c>
      <c r="F120" s="11"/>
      <c r="G120" s="108">
        <f>G121</f>
        <v>410000</v>
      </c>
      <c r="H120" s="109"/>
    </row>
    <row r="121" spans="1:8" s="49" customFormat="1" ht="25.5">
      <c r="A121" s="61" t="s">
        <v>110</v>
      </c>
      <c r="B121" s="58">
        <v>650</v>
      </c>
      <c r="C121" s="59">
        <v>5</v>
      </c>
      <c r="D121" s="62" t="s">
        <v>66</v>
      </c>
      <c r="E121" s="90" t="s">
        <v>184</v>
      </c>
      <c r="F121" s="11"/>
      <c r="G121" s="115">
        <f>G122+G125</f>
        <v>410000</v>
      </c>
      <c r="H121" s="109"/>
    </row>
    <row r="122" spans="1:8" s="49" customFormat="1" ht="25.5">
      <c r="A122" s="57" t="s">
        <v>73</v>
      </c>
      <c r="B122" s="58">
        <v>650</v>
      </c>
      <c r="C122" s="59">
        <v>5</v>
      </c>
      <c r="D122" s="62" t="s">
        <v>66</v>
      </c>
      <c r="E122" s="90" t="s">
        <v>184</v>
      </c>
      <c r="F122" s="58">
        <v>200</v>
      </c>
      <c r="G122" s="115">
        <f>G123</f>
        <v>400000</v>
      </c>
      <c r="H122" s="109"/>
    </row>
    <row r="123" spans="1:8" s="49" customFormat="1" ht="25.5">
      <c r="A123" s="57" t="s">
        <v>54</v>
      </c>
      <c r="B123" s="58">
        <v>650</v>
      </c>
      <c r="C123" s="59">
        <v>5</v>
      </c>
      <c r="D123" s="62" t="s">
        <v>66</v>
      </c>
      <c r="E123" s="90" t="s">
        <v>184</v>
      </c>
      <c r="F123" s="58">
        <v>240</v>
      </c>
      <c r="G123" s="115">
        <f>G124</f>
        <v>400000</v>
      </c>
      <c r="H123" s="109"/>
    </row>
    <row r="124" spans="1:8" s="49" customFormat="1" ht="25.5">
      <c r="A124" s="61" t="s">
        <v>146</v>
      </c>
      <c r="B124" s="58">
        <v>650</v>
      </c>
      <c r="C124" s="59">
        <v>5</v>
      </c>
      <c r="D124" s="62" t="s">
        <v>66</v>
      </c>
      <c r="E124" s="90" t="s">
        <v>184</v>
      </c>
      <c r="F124" s="58">
        <v>243</v>
      </c>
      <c r="G124" s="115">
        <v>400000</v>
      </c>
      <c r="H124" s="109"/>
    </row>
    <row r="125" spans="1:8" s="49" customFormat="1">
      <c r="A125" s="57" t="s">
        <v>53</v>
      </c>
      <c r="B125" s="58">
        <v>650</v>
      </c>
      <c r="C125" s="59">
        <v>5</v>
      </c>
      <c r="D125" s="62" t="s">
        <v>66</v>
      </c>
      <c r="E125" s="90" t="s">
        <v>184</v>
      </c>
      <c r="F125" s="58">
        <v>800</v>
      </c>
      <c r="G125" s="115">
        <f>G126</f>
        <v>10000</v>
      </c>
      <c r="H125" s="109"/>
    </row>
    <row r="126" spans="1:8" s="49" customFormat="1">
      <c r="A126" s="61" t="s">
        <v>103</v>
      </c>
      <c r="B126" s="58">
        <v>650</v>
      </c>
      <c r="C126" s="59">
        <v>5</v>
      </c>
      <c r="D126" s="62" t="s">
        <v>66</v>
      </c>
      <c r="E126" s="90" t="s">
        <v>184</v>
      </c>
      <c r="F126" s="58">
        <v>850</v>
      </c>
      <c r="G126" s="115">
        <f>G127</f>
        <v>10000</v>
      </c>
      <c r="H126" s="109"/>
    </row>
    <row r="127" spans="1:8" s="49" customFormat="1">
      <c r="A127" s="61" t="s">
        <v>147</v>
      </c>
      <c r="B127" s="58">
        <v>650</v>
      </c>
      <c r="C127" s="59">
        <v>5</v>
      </c>
      <c r="D127" s="62" t="s">
        <v>66</v>
      </c>
      <c r="E127" s="90" t="s">
        <v>184</v>
      </c>
      <c r="F127" s="58">
        <v>853</v>
      </c>
      <c r="G127" s="115">
        <v>10000</v>
      </c>
      <c r="H127" s="109"/>
    </row>
    <row r="128" spans="1:8">
      <c r="A128" s="46" t="s">
        <v>0</v>
      </c>
      <c r="B128" s="11">
        <v>650</v>
      </c>
      <c r="C128" s="50">
        <v>5</v>
      </c>
      <c r="D128" s="51" t="s">
        <v>33</v>
      </c>
      <c r="E128" s="87"/>
      <c r="F128" s="11"/>
      <c r="G128" s="108">
        <f>G129</f>
        <v>6850000</v>
      </c>
      <c r="H128" s="114"/>
    </row>
    <row r="129" spans="1:8">
      <c r="A129" s="61" t="s">
        <v>38</v>
      </c>
      <c r="B129" s="6">
        <v>650</v>
      </c>
      <c r="C129" s="37">
        <v>5</v>
      </c>
      <c r="D129" s="36" t="s">
        <v>33</v>
      </c>
      <c r="E129" s="88" t="s">
        <v>58</v>
      </c>
      <c r="F129" s="6"/>
      <c r="G129" s="112">
        <f>G131+G133</f>
        <v>6850000</v>
      </c>
      <c r="H129" s="111"/>
    </row>
    <row r="130" spans="1:8" ht="29.25" customHeight="1">
      <c r="A130" s="53" t="s">
        <v>169</v>
      </c>
      <c r="B130" s="54">
        <v>650</v>
      </c>
      <c r="C130" s="104">
        <v>5</v>
      </c>
      <c r="D130" s="105" t="s">
        <v>33</v>
      </c>
      <c r="E130" s="91" t="s">
        <v>168</v>
      </c>
      <c r="F130" s="54"/>
      <c r="G130" s="120">
        <f>G131</f>
        <v>6507500</v>
      </c>
      <c r="H130" s="111"/>
    </row>
    <row r="131" spans="1:8">
      <c r="A131" s="61" t="s">
        <v>41</v>
      </c>
      <c r="B131" s="6">
        <v>650</v>
      </c>
      <c r="C131" s="37">
        <v>5</v>
      </c>
      <c r="D131" s="36" t="s">
        <v>33</v>
      </c>
      <c r="E131" s="88" t="s">
        <v>168</v>
      </c>
      <c r="F131" s="6">
        <v>500</v>
      </c>
      <c r="G131" s="112">
        <f>G132</f>
        <v>6507500</v>
      </c>
      <c r="H131" s="111"/>
    </row>
    <row r="132" spans="1:8" ht="15.75" customHeight="1">
      <c r="A132" s="61" t="s">
        <v>51</v>
      </c>
      <c r="B132" s="6">
        <v>650</v>
      </c>
      <c r="C132" s="37">
        <v>5</v>
      </c>
      <c r="D132" s="36" t="s">
        <v>33</v>
      </c>
      <c r="E132" s="88" t="s">
        <v>168</v>
      </c>
      <c r="F132" s="6">
        <v>540</v>
      </c>
      <c r="G132" s="112">
        <v>6507500</v>
      </c>
      <c r="H132" s="111"/>
    </row>
    <row r="133" spans="1:8" ht="32.25" customHeight="1">
      <c r="A133" s="61" t="s">
        <v>167</v>
      </c>
      <c r="B133" s="6">
        <v>650</v>
      </c>
      <c r="C133" s="37">
        <v>5</v>
      </c>
      <c r="D133" s="36" t="s">
        <v>33</v>
      </c>
      <c r="E133" s="88" t="s">
        <v>166</v>
      </c>
      <c r="F133" s="6"/>
      <c r="G133" s="112">
        <f>G134</f>
        <v>342500</v>
      </c>
      <c r="H133" s="111"/>
    </row>
    <row r="134" spans="1:8" ht="15.75" customHeight="1">
      <c r="A134" s="61" t="s">
        <v>41</v>
      </c>
      <c r="B134" s="6">
        <v>650</v>
      </c>
      <c r="C134" s="37">
        <v>5</v>
      </c>
      <c r="D134" s="36" t="s">
        <v>33</v>
      </c>
      <c r="E134" s="88" t="s">
        <v>166</v>
      </c>
      <c r="F134" s="6">
        <v>500</v>
      </c>
      <c r="G134" s="112">
        <f>G135</f>
        <v>342500</v>
      </c>
      <c r="H134" s="111"/>
    </row>
    <row r="135" spans="1:8" ht="17.25" customHeight="1">
      <c r="A135" s="61" t="s">
        <v>51</v>
      </c>
      <c r="B135" s="6">
        <v>650</v>
      </c>
      <c r="C135" s="37">
        <v>5</v>
      </c>
      <c r="D135" s="36" t="s">
        <v>33</v>
      </c>
      <c r="E135" s="88" t="s">
        <v>166</v>
      </c>
      <c r="F135" s="6">
        <v>540</v>
      </c>
      <c r="G135" s="112">
        <v>342500</v>
      </c>
      <c r="H135" s="111"/>
    </row>
    <row r="136" spans="1:8" s="49" customFormat="1" ht="14.25" customHeight="1">
      <c r="A136" s="46" t="s">
        <v>18</v>
      </c>
      <c r="B136" s="11">
        <v>650</v>
      </c>
      <c r="C136" s="50">
        <v>5</v>
      </c>
      <c r="D136" s="51" t="s">
        <v>24</v>
      </c>
      <c r="E136" s="87"/>
      <c r="F136" s="11"/>
      <c r="G136" s="108">
        <f>G137</f>
        <v>2178843</v>
      </c>
      <c r="H136" s="114"/>
    </row>
    <row r="137" spans="1:8" s="49" customFormat="1" ht="42" customHeight="1">
      <c r="A137" s="46" t="s">
        <v>86</v>
      </c>
      <c r="B137" s="11">
        <v>650</v>
      </c>
      <c r="C137" s="50">
        <v>5</v>
      </c>
      <c r="D137" s="51" t="s">
        <v>24</v>
      </c>
      <c r="E137" s="87" t="s">
        <v>123</v>
      </c>
      <c r="F137" s="11"/>
      <c r="G137" s="108">
        <f>G138+G144+G149</f>
        <v>2178843</v>
      </c>
      <c r="H137" s="114"/>
    </row>
    <row r="138" spans="1:8" ht="16.5" customHeight="1">
      <c r="A138" s="46" t="s">
        <v>68</v>
      </c>
      <c r="B138" s="11">
        <v>650</v>
      </c>
      <c r="C138" s="50">
        <v>5</v>
      </c>
      <c r="D138" s="51" t="s">
        <v>24</v>
      </c>
      <c r="E138" s="87" t="s">
        <v>87</v>
      </c>
      <c r="F138" s="11"/>
      <c r="G138" s="108">
        <f>G139</f>
        <v>1400000</v>
      </c>
      <c r="H138" s="111"/>
    </row>
    <row r="139" spans="1:8" ht="18.75" customHeight="1">
      <c r="A139" s="78" t="s">
        <v>124</v>
      </c>
      <c r="B139" s="6">
        <v>650</v>
      </c>
      <c r="C139" s="37">
        <v>5</v>
      </c>
      <c r="D139" s="36" t="s">
        <v>24</v>
      </c>
      <c r="E139" s="88" t="s">
        <v>88</v>
      </c>
      <c r="F139" s="6"/>
      <c r="G139" s="112">
        <f>G140</f>
        <v>1400000</v>
      </c>
      <c r="H139" s="111"/>
    </row>
    <row r="140" spans="1:8" ht="16.5" customHeight="1">
      <c r="A140" s="78" t="s">
        <v>125</v>
      </c>
      <c r="B140" s="6">
        <v>650</v>
      </c>
      <c r="C140" s="37">
        <v>5</v>
      </c>
      <c r="D140" s="36" t="s">
        <v>24</v>
      </c>
      <c r="E140" s="88" t="s">
        <v>89</v>
      </c>
      <c r="F140" s="6"/>
      <c r="G140" s="112">
        <f>G141</f>
        <v>1400000</v>
      </c>
      <c r="H140" s="111"/>
    </row>
    <row r="141" spans="1:8" ht="26.25" customHeight="1">
      <c r="A141" s="78" t="s">
        <v>73</v>
      </c>
      <c r="B141" s="6">
        <v>650</v>
      </c>
      <c r="C141" s="37">
        <v>5</v>
      </c>
      <c r="D141" s="36" t="s">
        <v>24</v>
      </c>
      <c r="E141" s="88" t="s">
        <v>89</v>
      </c>
      <c r="F141" s="6">
        <v>200</v>
      </c>
      <c r="G141" s="112">
        <f>G142</f>
        <v>1400000</v>
      </c>
      <c r="H141" s="111"/>
    </row>
    <row r="142" spans="1:8" ht="24.75" customHeight="1">
      <c r="A142" s="45" t="s">
        <v>54</v>
      </c>
      <c r="B142" s="6">
        <v>650</v>
      </c>
      <c r="C142" s="37">
        <v>5</v>
      </c>
      <c r="D142" s="36" t="s">
        <v>24</v>
      </c>
      <c r="E142" s="88" t="s">
        <v>89</v>
      </c>
      <c r="F142" s="6">
        <v>240</v>
      </c>
      <c r="G142" s="112">
        <f>G143</f>
        <v>1400000</v>
      </c>
      <c r="H142" s="111"/>
    </row>
    <row r="143" spans="1:8" ht="25.5">
      <c r="A143" s="45" t="s">
        <v>48</v>
      </c>
      <c r="B143" s="6">
        <v>650</v>
      </c>
      <c r="C143" s="37">
        <v>5</v>
      </c>
      <c r="D143" s="36" t="s">
        <v>24</v>
      </c>
      <c r="E143" s="88" t="s">
        <v>89</v>
      </c>
      <c r="F143" s="6">
        <v>244</v>
      </c>
      <c r="G143" s="112">
        <v>1400000</v>
      </c>
      <c r="H143" s="111"/>
    </row>
    <row r="144" spans="1:8" ht="25.5">
      <c r="A144" s="46" t="s">
        <v>90</v>
      </c>
      <c r="B144" s="11">
        <v>650</v>
      </c>
      <c r="C144" s="50">
        <v>5</v>
      </c>
      <c r="D144" s="51" t="s">
        <v>24</v>
      </c>
      <c r="E144" s="87" t="s">
        <v>85</v>
      </c>
      <c r="F144" s="11"/>
      <c r="G144" s="108">
        <f>G145</f>
        <v>220000</v>
      </c>
      <c r="H144" s="111"/>
    </row>
    <row r="145" spans="1:8" ht="24" customHeight="1">
      <c r="A145" s="81" t="s">
        <v>126</v>
      </c>
      <c r="B145" s="6">
        <v>650</v>
      </c>
      <c r="C145" s="37">
        <v>5</v>
      </c>
      <c r="D145" s="36" t="s">
        <v>24</v>
      </c>
      <c r="E145" s="88" t="s">
        <v>127</v>
      </c>
      <c r="F145" s="6"/>
      <c r="G145" s="112">
        <f>G147</f>
        <v>220000</v>
      </c>
      <c r="H145" s="111"/>
    </row>
    <row r="146" spans="1:8" ht="25.5">
      <c r="A146" s="45" t="s">
        <v>73</v>
      </c>
      <c r="B146" s="6">
        <v>650</v>
      </c>
      <c r="C146" s="37">
        <v>5</v>
      </c>
      <c r="D146" s="36" t="s">
        <v>24</v>
      </c>
      <c r="E146" s="88" t="s">
        <v>127</v>
      </c>
      <c r="F146" s="6">
        <v>200</v>
      </c>
      <c r="G146" s="112">
        <f>G147</f>
        <v>220000</v>
      </c>
      <c r="H146" s="111"/>
    </row>
    <row r="147" spans="1:8" ht="25.5">
      <c r="A147" s="45" t="s">
        <v>54</v>
      </c>
      <c r="B147" s="6">
        <v>650</v>
      </c>
      <c r="C147" s="37">
        <v>5</v>
      </c>
      <c r="D147" s="36" t="s">
        <v>24</v>
      </c>
      <c r="E147" s="88" t="s">
        <v>127</v>
      </c>
      <c r="F147" s="6">
        <v>240</v>
      </c>
      <c r="G147" s="112">
        <f>G148</f>
        <v>220000</v>
      </c>
      <c r="H147" s="111"/>
    </row>
    <row r="148" spans="1:8" ht="25.5">
      <c r="A148" s="45" t="s">
        <v>48</v>
      </c>
      <c r="B148" s="6">
        <v>650</v>
      </c>
      <c r="C148" s="37">
        <v>5</v>
      </c>
      <c r="D148" s="36" t="s">
        <v>24</v>
      </c>
      <c r="E148" s="88" t="s">
        <v>127</v>
      </c>
      <c r="F148" s="6">
        <v>244</v>
      </c>
      <c r="G148" s="112">
        <v>220000</v>
      </c>
      <c r="H148" s="111"/>
    </row>
    <row r="149" spans="1:8">
      <c r="A149" s="46" t="s">
        <v>128</v>
      </c>
      <c r="B149" s="11">
        <v>650</v>
      </c>
      <c r="C149" s="50">
        <v>5</v>
      </c>
      <c r="D149" s="51" t="s">
        <v>24</v>
      </c>
      <c r="E149" s="87" t="s">
        <v>129</v>
      </c>
      <c r="F149" s="11"/>
      <c r="G149" s="108">
        <f>G153</f>
        <v>558843</v>
      </c>
      <c r="H149" s="111"/>
    </row>
    <row r="150" spans="1:8" s="83" customFormat="1" ht="25.5">
      <c r="A150" s="61" t="s">
        <v>130</v>
      </c>
      <c r="B150" s="58">
        <v>650</v>
      </c>
      <c r="C150" s="82">
        <v>5</v>
      </c>
      <c r="D150" s="62" t="s">
        <v>24</v>
      </c>
      <c r="E150" s="90" t="s">
        <v>170</v>
      </c>
      <c r="F150" s="58"/>
      <c r="G150" s="115">
        <f>G152</f>
        <v>558843</v>
      </c>
      <c r="H150" s="121"/>
    </row>
    <row r="151" spans="1:8" s="83" customFormat="1" ht="25.5">
      <c r="A151" s="61" t="s">
        <v>131</v>
      </c>
      <c r="B151" s="58">
        <v>650</v>
      </c>
      <c r="C151" s="82">
        <v>5</v>
      </c>
      <c r="D151" s="62" t="s">
        <v>24</v>
      </c>
      <c r="E151" s="88" t="s">
        <v>186</v>
      </c>
      <c r="F151" s="58"/>
      <c r="G151" s="115">
        <f>G152</f>
        <v>558843</v>
      </c>
      <c r="H151" s="121"/>
    </row>
    <row r="152" spans="1:8" ht="25.5">
      <c r="A152" s="45" t="s">
        <v>73</v>
      </c>
      <c r="B152" s="6">
        <v>650</v>
      </c>
      <c r="C152" s="37">
        <v>5</v>
      </c>
      <c r="D152" s="36" t="s">
        <v>24</v>
      </c>
      <c r="E152" s="88" t="s">
        <v>186</v>
      </c>
      <c r="F152" s="6">
        <v>200</v>
      </c>
      <c r="G152" s="112">
        <f>G153</f>
        <v>558843</v>
      </c>
      <c r="H152" s="111"/>
    </row>
    <row r="153" spans="1:8" ht="25.5">
      <c r="A153" s="45" t="s">
        <v>54</v>
      </c>
      <c r="B153" s="6">
        <v>650</v>
      </c>
      <c r="C153" s="37">
        <v>5</v>
      </c>
      <c r="D153" s="36" t="s">
        <v>24</v>
      </c>
      <c r="E153" s="88" t="s">
        <v>186</v>
      </c>
      <c r="F153" s="6">
        <v>240</v>
      </c>
      <c r="G153" s="112">
        <f>G154</f>
        <v>558843</v>
      </c>
      <c r="H153" s="111"/>
    </row>
    <row r="154" spans="1:8" ht="25.5">
      <c r="A154" s="45" t="s">
        <v>48</v>
      </c>
      <c r="B154" s="6">
        <v>650</v>
      </c>
      <c r="C154" s="37">
        <v>5</v>
      </c>
      <c r="D154" s="36" t="s">
        <v>24</v>
      </c>
      <c r="E154" s="88" t="s">
        <v>186</v>
      </c>
      <c r="F154" s="6">
        <v>244</v>
      </c>
      <c r="G154" s="112">
        <v>558843</v>
      </c>
      <c r="H154" s="111"/>
    </row>
    <row r="155" spans="1:8" s="49" customFormat="1">
      <c r="A155" s="46" t="s">
        <v>132</v>
      </c>
      <c r="B155" s="11">
        <v>650</v>
      </c>
      <c r="C155" s="50">
        <v>5</v>
      </c>
      <c r="D155" s="51" t="s">
        <v>133</v>
      </c>
      <c r="E155" s="87"/>
      <c r="F155" s="11"/>
      <c r="G155" s="108">
        <f>G156</f>
        <v>338074</v>
      </c>
      <c r="H155" s="114"/>
    </row>
    <row r="156" spans="1:8" ht="42" customHeight="1">
      <c r="A156" s="45" t="s">
        <v>139</v>
      </c>
      <c r="B156" s="58">
        <v>650</v>
      </c>
      <c r="C156" s="82">
        <v>5</v>
      </c>
      <c r="D156" s="62" t="s">
        <v>133</v>
      </c>
      <c r="E156" s="88" t="s">
        <v>61</v>
      </c>
      <c r="F156" s="6"/>
      <c r="G156" s="112">
        <f>G158</f>
        <v>338074</v>
      </c>
      <c r="H156" s="111"/>
    </row>
    <row r="157" spans="1:8" ht="65.25" customHeight="1">
      <c r="A157" s="45" t="s">
        <v>141</v>
      </c>
      <c r="B157" s="58">
        <v>650</v>
      </c>
      <c r="C157" s="82">
        <v>5</v>
      </c>
      <c r="D157" s="84" t="s">
        <v>133</v>
      </c>
      <c r="E157" s="88" t="s">
        <v>171</v>
      </c>
      <c r="F157" s="6"/>
      <c r="G157" s="112">
        <f>G158</f>
        <v>338074</v>
      </c>
      <c r="H157" s="111"/>
    </row>
    <row r="158" spans="1:8">
      <c r="A158" s="45" t="s">
        <v>41</v>
      </c>
      <c r="B158" s="58">
        <v>650</v>
      </c>
      <c r="C158" s="82">
        <v>5</v>
      </c>
      <c r="D158" s="62" t="s">
        <v>133</v>
      </c>
      <c r="E158" s="88" t="s">
        <v>173</v>
      </c>
      <c r="F158" s="6">
        <v>500</v>
      </c>
      <c r="G158" s="112">
        <f>G159</f>
        <v>338074</v>
      </c>
      <c r="H158" s="111"/>
    </row>
    <row r="159" spans="1:8">
      <c r="A159" s="45" t="s">
        <v>98</v>
      </c>
      <c r="B159" s="58">
        <v>650</v>
      </c>
      <c r="C159" s="82">
        <v>5</v>
      </c>
      <c r="D159" s="62" t="s">
        <v>133</v>
      </c>
      <c r="E159" s="88" t="s">
        <v>173</v>
      </c>
      <c r="F159" s="6">
        <v>540</v>
      </c>
      <c r="G159" s="112">
        <v>338074</v>
      </c>
      <c r="H159" s="111"/>
    </row>
    <row r="160" spans="1:8" s="49" customFormat="1">
      <c r="A160" s="46" t="s">
        <v>12</v>
      </c>
      <c r="B160" s="11">
        <v>650</v>
      </c>
      <c r="C160" s="51" t="s">
        <v>21</v>
      </c>
      <c r="D160" s="51" t="s">
        <v>50</v>
      </c>
      <c r="E160" s="87"/>
      <c r="F160" s="51"/>
      <c r="G160" s="108">
        <f t="shared" ref="G160:G165" si="1">G161</f>
        <v>332000</v>
      </c>
      <c r="H160" s="109"/>
    </row>
    <row r="161" spans="1:8" ht="12.75" customHeight="1">
      <c r="A161" s="45" t="s">
        <v>15</v>
      </c>
      <c r="B161" s="6">
        <v>650</v>
      </c>
      <c r="C161" s="7">
        <v>7</v>
      </c>
      <c r="D161" s="8">
        <v>7</v>
      </c>
      <c r="E161" s="88"/>
      <c r="F161" s="6"/>
      <c r="G161" s="112">
        <f t="shared" si="1"/>
        <v>332000</v>
      </c>
      <c r="H161" s="111"/>
    </row>
    <row r="162" spans="1:8" ht="39.75" customHeight="1">
      <c r="A162" s="46" t="s">
        <v>83</v>
      </c>
      <c r="B162" s="11">
        <v>650</v>
      </c>
      <c r="C162" s="12">
        <v>7</v>
      </c>
      <c r="D162" s="52">
        <v>7</v>
      </c>
      <c r="E162" s="87" t="s">
        <v>63</v>
      </c>
      <c r="F162" s="11"/>
      <c r="G162" s="108">
        <f t="shared" si="1"/>
        <v>332000</v>
      </c>
      <c r="H162" s="111"/>
    </row>
    <row r="163" spans="1:8" ht="15" customHeight="1">
      <c r="A163" s="46" t="s">
        <v>84</v>
      </c>
      <c r="B163" s="11">
        <v>650</v>
      </c>
      <c r="C163" s="12">
        <v>7</v>
      </c>
      <c r="D163" s="52">
        <v>7</v>
      </c>
      <c r="E163" s="87" t="s">
        <v>65</v>
      </c>
      <c r="F163" s="11"/>
      <c r="G163" s="108">
        <f>G165</f>
        <v>332000</v>
      </c>
      <c r="H163" s="111"/>
    </row>
    <row r="164" spans="1:8" ht="29.25" customHeight="1">
      <c r="A164" s="45" t="s">
        <v>134</v>
      </c>
      <c r="B164" s="6">
        <v>650</v>
      </c>
      <c r="C164" s="7">
        <v>7</v>
      </c>
      <c r="D164" s="8">
        <v>7</v>
      </c>
      <c r="E164" s="88" t="s">
        <v>135</v>
      </c>
      <c r="F164" s="6"/>
      <c r="G164" s="112">
        <f t="shared" si="1"/>
        <v>332000</v>
      </c>
      <c r="H164" s="111"/>
    </row>
    <row r="165" spans="1:8" ht="52.5" customHeight="1">
      <c r="A165" s="45" t="s">
        <v>101</v>
      </c>
      <c r="B165" s="6">
        <v>650</v>
      </c>
      <c r="C165" s="7">
        <v>7</v>
      </c>
      <c r="D165" s="8">
        <v>7</v>
      </c>
      <c r="E165" s="88" t="s">
        <v>135</v>
      </c>
      <c r="F165" s="6">
        <v>100</v>
      </c>
      <c r="G165" s="112">
        <f t="shared" si="1"/>
        <v>332000</v>
      </c>
      <c r="H165" s="111"/>
    </row>
    <row r="166" spans="1:8" ht="15.75" customHeight="1">
      <c r="A166" s="45" t="s">
        <v>55</v>
      </c>
      <c r="B166" s="6">
        <v>650</v>
      </c>
      <c r="C166" s="7">
        <v>7</v>
      </c>
      <c r="D166" s="8">
        <v>7</v>
      </c>
      <c r="E166" s="88" t="s">
        <v>135</v>
      </c>
      <c r="F166" s="6">
        <v>110</v>
      </c>
      <c r="G166" s="112">
        <f>G167+G168</f>
        <v>332000</v>
      </c>
      <c r="H166" s="111"/>
    </row>
    <row r="167" spans="1:8" ht="28.5" customHeight="1">
      <c r="A167" s="45" t="s">
        <v>107</v>
      </c>
      <c r="B167" s="6">
        <v>650</v>
      </c>
      <c r="C167" s="7">
        <v>7</v>
      </c>
      <c r="D167" s="8">
        <v>7</v>
      </c>
      <c r="E167" s="88" t="s">
        <v>135</v>
      </c>
      <c r="F167" s="6">
        <v>111</v>
      </c>
      <c r="G167" s="112">
        <v>255000</v>
      </c>
      <c r="H167" s="116"/>
    </row>
    <row r="168" spans="1:8" ht="38.25" customHeight="1">
      <c r="A168" s="45" t="s">
        <v>72</v>
      </c>
      <c r="B168" s="6">
        <v>650</v>
      </c>
      <c r="C168" s="7">
        <v>7</v>
      </c>
      <c r="D168" s="8">
        <v>7</v>
      </c>
      <c r="E168" s="88" t="s">
        <v>135</v>
      </c>
      <c r="F168" s="6">
        <v>119</v>
      </c>
      <c r="G168" s="112">
        <v>77000</v>
      </c>
      <c r="H168" s="116"/>
    </row>
    <row r="169" spans="1:8" s="49" customFormat="1" ht="15" customHeight="1">
      <c r="A169" s="46" t="s">
        <v>37</v>
      </c>
      <c r="B169" s="11">
        <v>650</v>
      </c>
      <c r="C169" s="12">
        <v>8</v>
      </c>
      <c r="D169" s="51" t="s">
        <v>50</v>
      </c>
      <c r="E169" s="87"/>
      <c r="F169" s="11"/>
      <c r="G169" s="108">
        <f>G170</f>
        <v>21357690</v>
      </c>
      <c r="H169" s="114"/>
    </row>
    <row r="170" spans="1:8" s="49" customFormat="1">
      <c r="A170" s="46" t="s">
        <v>13</v>
      </c>
      <c r="B170" s="11">
        <v>650</v>
      </c>
      <c r="C170" s="12">
        <v>8</v>
      </c>
      <c r="D170" s="12">
        <v>1</v>
      </c>
      <c r="E170" s="87"/>
      <c r="F170" s="11"/>
      <c r="G170" s="108">
        <f>G171</f>
        <v>21357690</v>
      </c>
      <c r="H170" s="109"/>
    </row>
    <row r="171" spans="1:8" ht="38.25">
      <c r="A171" s="46" t="s">
        <v>82</v>
      </c>
      <c r="B171" s="11">
        <v>650</v>
      </c>
      <c r="C171" s="12">
        <v>8</v>
      </c>
      <c r="D171" s="12">
        <v>1</v>
      </c>
      <c r="E171" s="87" t="s">
        <v>63</v>
      </c>
      <c r="F171" s="11"/>
      <c r="G171" s="108">
        <f>G172</f>
        <v>21357690</v>
      </c>
      <c r="H171" s="116"/>
    </row>
    <row r="172" spans="1:8">
      <c r="A172" s="46" t="s">
        <v>69</v>
      </c>
      <c r="B172" s="11">
        <v>650</v>
      </c>
      <c r="C172" s="12">
        <v>8</v>
      </c>
      <c r="D172" s="12">
        <v>1</v>
      </c>
      <c r="E172" s="87" t="s">
        <v>64</v>
      </c>
      <c r="F172" s="11"/>
      <c r="G172" s="108">
        <f>G173+G191+G187+G195</f>
        <v>21357690</v>
      </c>
      <c r="H172" s="116"/>
    </row>
    <row r="173" spans="1:8" ht="25.5">
      <c r="A173" s="45" t="s">
        <v>134</v>
      </c>
      <c r="B173" s="6">
        <v>650</v>
      </c>
      <c r="C173" s="7">
        <v>8</v>
      </c>
      <c r="D173" s="7">
        <v>1</v>
      </c>
      <c r="E173" s="88" t="s">
        <v>136</v>
      </c>
      <c r="F173" s="6"/>
      <c r="G173" s="112">
        <f>G174+G179+G183</f>
        <v>16400800</v>
      </c>
      <c r="H173" s="116"/>
    </row>
    <row r="174" spans="1:8" ht="55.5" customHeight="1">
      <c r="A174" s="45" t="s">
        <v>101</v>
      </c>
      <c r="B174" s="6">
        <v>650</v>
      </c>
      <c r="C174" s="7">
        <v>8</v>
      </c>
      <c r="D174" s="7">
        <v>1</v>
      </c>
      <c r="E174" s="88" t="s">
        <v>137</v>
      </c>
      <c r="F174" s="6">
        <v>100</v>
      </c>
      <c r="G174" s="112">
        <f>G175</f>
        <v>12792500</v>
      </c>
      <c r="H174" s="116"/>
    </row>
    <row r="175" spans="1:8">
      <c r="A175" s="45" t="s">
        <v>55</v>
      </c>
      <c r="B175" s="6">
        <v>650</v>
      </c>
      <c r="C175" s="7">
        <v>8</v>
      </c>
      <c r="D175" s="7">
        <v>1</v>
      </c>
      <c r="E175" s="88" t="s">
        <v>137</v>
      </c>
      <c r="F175" s="6">
        <v>110</v>
      </c>
      <c r="G175" s="112">
        <f>G176+G177+G178</f>
        <v>12792500</v>
      </c>
      <c r="H175" s="116"/>
    </row>
    <row r="176" spans="1:8" ht="24.75" customHeight="1">
      <c r="A176" s="45" t="s">
        <v>107</v>
      </c>
      <c r="B176" s="6">
        <v>650</v>
      </c>
      <c r="C176" s="7">
        <v>8</v>
      </c>
      <c r="D176" s="7">
        <v>1</v>
      </c>
      <c r="E176" s="88" t="s">
        <v>137</v>
      </c>
      <c r="F176" s="6">
        <v>111</v>
      </c>
      <c r="G176" s="112">
        <v>9841500</v>
      </c>
      <c r="H176" s="111"/>
    </row>
    <row r="177" spans="1:8" ht="45" customHeight="1">
      <c r="A177" s="45" t="s">
        <v>49</v>
      </c>
      <c r="B177" s="6">
        <v>650</v>
      </c>
      <c r="C177" s="7">
        <v>8</v>
      </c>
      <c r="D177" s="7">
        <v>1</v>
      </c>
      <c r="E177" s="88" t="s">
        <v>137</v>
      </c>
      <c r="F177" s="6">
        <v>112</v>
      </c>
      <c r="G177" s="112">
        <v>100000</v>
      </c>
      <c r="H177" s="111"/>
    </row>
    <row r="178" spans="1:8" ht="45" customHeight="1">
      <c r="A178" s="45" t="s">
        <v>72</v>
      </c>
      <c r="B178" s="6">
        <v>650</v>
      </c>
      <c r="C178" s="7">
        <v>8</v>
      </c>
      <c r="D178" s="7">
        <v>1</v>
      </c>
      <c r="E178" s="88" t="s">
        <v>137</v>
      </c>
      <c r="F178" s="6">
        <v>119</v>
      </c>
      <c r="G178" s="112">
        <v>2851000</v>
      </c>
      <c r="H178" s="111"/>
    </row>
    <row r="179" spans="1:8" ht="29.25" customHeight="1">
      <c r="A179" s="45" t="s">
        <v>73</v>
      </c>
      <c r="B179" s="6">
        <v>650</v>
      </c>
      <c r="C179" s="7">
        <v>8</v>
      </c>
      <c r="D179" s="7">
        <v>1</v>
      </c>
      <c r="E179" s="88" t="s">
        <v>137</v>
      </c>
      <c r="F179" s="6">
        <v>200</v>
      </c>
      <c r="G179" s="112">
        <f>G180</f>
        <v>2286400</v>
      </c>
      <c r="H179" s="111"/>
    </row>
    <row r="180" spans="1:8" ht="24" customHeight="1">
      <c r="A180" s="45" t="s">
        <v>54</v>
      </c>
      <c r="B180" s="6">
        <v>650</v>
      </c>
      <c r="C180" s="7">
        <v>8</v>
      </c>
      <c r="D180" s="7">
        <v>1</v>
      </c>
      <c r="E180" s="88" t="s">
        <v>137</v>
      </c>
      <c r="F180" s="6">
        <v>240</v>
      </c>
      <c r="G180" s="112">
        <f>G181+G182</f>
        <v>2286400</v>
      </c>
      <c r="H180" s="111"/>
    </row>
    <row r="181" spans="1:8" ht="27" customHeight="1">
      <c r="A181" s="45" t="s">
        <v>108</v>
      </c>
      <c r="B181" s="6">
        <v>650</v>
      </c>
      <c r="C181" s="7">
        <v>8</v>
      </c>
      <c r="D181" s="7">
        <v>1</v>
      </c>
      <c r="E181" s="88" t="s">
        <v>137</v>
      </c>
      <c r="F181" s="6">
        <v>242</v>
      </c>
      <c r="G181" s="112">
        <f>263400-56600</f>
        <v>206800</v>
      </c>
      <c r="H181" s="111"/>
    </row>
    <row r="182" spans="1:8" ht="27.75" customHeight="1">
      <c r="A182" s="45" t="s">
        <v>48</v>
      </c>
      <c r="B182" s="6">
        <v>650</v>
      </c>
      <c r="C182" s="7">
        <v>8</v>
      </c>
      <c r="D182" s="7">
        <v>1</v>
      </c>
      <c r="E182" s="88" t="s">
        <v>137</v>
      </c>
      <c r="F182" s="6">
        <v>244</v>
      </c>
      <c r="G182" s="112">
        <f>2023000+56600</f>
        <v>2079600</v>
      </c>
      <c r="H182" s="111"/>
    </row>
    <row r="183" spans="1:8" ht="27.75" customHeight="1">
      <c r="A183" s="45" t="s">
        <v>53</v>
      </c>
      <c r="B183" s="6">
        <v>650</v>
      </c>
      <c r="C183" s="7">
        <v>8</v>
      </c>
      <c r="D183" s="7">
        <v>1</v>
      </c>
      <c r="E183" s="88" t="s">
        <v>137</v>
      </c>
      <c r="F183" s="6">
        <v>800</v>
      </c>
      <c r="G183" s="112">
        <f>G184</f>
        <v>1321900</v>
      </c>
      <c r="H183" s="111"/>
    </row>
    <row r="184" spans="1:8" ht="24" customHeight="1">
      <c r="A184" s="45" t="s">
        <v>60</v>
      </c>
      <c r="B184" s="6">
        <v>650</v>
      </c>
      <c r="C184" s="7">
        <v>8</v>
      </c>
      <c r="D184" s="7">
        <v>1</v>
      </c>
      <c r="E184" s="88" t="s">
        <v>137</v>
      </c>
      <c r="F184" s="6">
        <v>850</v>
      </c>
      <c r="G184" s="112">
        <f>G185+G186</f>
        <v>1321900</v>
      </c>
      <c r="H184" s="111"/>
    </row>
    <row r="185" spans="1:8" ht="21.75" customHeight="1">
      <c r="A185" s="45" t="s">
        <v>97</v>
      </c>
      <c r="B185" s="6">
        <v>650</v>
      </c>
      <c r="C185" s="7">
        <v>8</v>
      </c>
      <c r="D185" s="7">
        <v>1</v>
      </c>
      <c r="E185" s="88" t="s">
        <v>137</v>
      </c>
      <c r="F185" s="6">
        <v>851</v>
      </c>
      <c r="G185" s="112">
        <v>1315200</v>
      </c>
      <c r="H185" s="111"/>
    </row>
    <row r="186" spans="1:8" ht="21.75" customHeight="1">
      <c r="A186" s="45" t="s">
        <v>109</v>
      </c>
      <c r="B186" s="6">
        <v>650</v>
      </c>
      <c r="C186" s="7">
        <v>8</v>
      </c>
      <c r="D186" s="7">
        <v>1</v>
      </c>
      <c r="E186" s="88" t="s">
        <v>137</v>
      </c>
      <c r="F186" s="6">
        <v>852</v>
      </c>
      <c r="G186" s="112">
        <v>6700</v>
      </c>
      <c r="H186" s="111"/>
    </row>
    <row r="187" spans="1:8" ht="25.5">
      <c r="A187" s="45" t="s">
        <v>151</v>
      </c>
      <c r="B187" s="6">
        <v>650</v>
      </c>
      <c r="C187" s="7">
        <v>8</v>
      </c>
      <c r="D187" s="7">
        <v>1</v>
      </c>
      <c r="E187" s="88" t="s">
        <v>148</v>
      </c>
      <c r="F187" s="6"/>
      <c r="G187" s="112">
        <f>G188</f>
        <v>40000</v>
      </c>
      <c r="H187" s="111"/>
    </row>
    <row r="188" spans="1:8" ht="25.5">
      <c r="A188" s="45" t="s">
        <v>73</v>
      </c>
      <c r="B188" s="6">
        <v>650</v>
      </c>
      <c r="C188" s="7">
        <v>8</v>
      </c>
      <c r="D188" s="7">
        <v>1</v>
      </c>
      <c r="E188" s="88" t="s">
        <v>149</v>
      </c>
      <c r="F188" s="6">
        <v>200</v>
      </c>
      <c r="G188" s="112">
        <f>G189</f>
        <v>40000</v>
      </c>
      <c r="H188" s="111"/>
    </row>
    <row r="189" spans="1:8" ht="25.5">
      <c r="A189" s="45" t="s">
        <v>54</v>
      </c>
      <c r="B189" s="6">
        <v>650</v>
      </c>
      <c r="C189" s="7">
        <v>8</v>
      </c>
      <c r="D189" s="7">
        <v>1</v>
      </c>
      <c r="E189" s="88" t="s">
        <v>149</v>
      </c>
      <c r="F189" s="6">
        <v>240</v>
      </c>
      <c r="G189" s="112">
        <f>G190</f>
        <v>40000</v>
      </c>
      <c r="H189" s="111"/>
    </row>
    <row r="190" spans="1:8" ht="25.5">
      <c r="A190" s="45" t="s">
        <v>48</v>
      </c>
      <c r="B190" s="6">
        <v>650</v>
      </c>
      <c r="C190" s="7">
        <v>8</v>
      </c>
      <c r="D190" s="7">
        <v>1</v>
      </c>
      <c r="E190" s="88" t="s">
        <v>149</v>
      </c>
      <c r="F190" s="6">
        <v>244</v>
      </c>
      <c r="G190" s="112">
        <v>40000</v>
      </c>
      <c r="H190" s="111"/>
    </row>
    <row r="191" spans="1:8" ht="25.5" customHeight="1">
      <c r="A191" s="45" t="s">
        <v>162</v>
      </c>
      <c r="B191" s="6">
        <v>650</v>
      </c>
      <c r="C191" s="7">
        <v>8</v>
      </c>
      <c r="D191" s="7">
        <v>1</v>
      </c>
      <c r="E191" s="88" t="s">
        <v>154</v>
      </c>
      <c r="F191" s="6"/>
      <c r="G191" s="112">
        <f>G192</f>
        <v>4425200</v>
      </c>
      <c r="H191" s="111"/>
    </row>
    <row r="192" spans="1:8" ht="23.25" customHeight="1">
      <c r="A192" s="45" t="s">
        <v>55</v>
      </c>
      <c r="B192" s="6">
        <v>650</v>
      </c>
      <c r="C192" s="7">
        <v>8</v>
      </c>
      <c r="D192" s="7">
        <v>1</v>
      </c>
      <c r="E192" s="88" t="s">
        <v>154</v>
      </c>
      <c r="F192" s="6">
        <v>110</v>
      </c>
      <c r="G192" s="112">
        <f>G193+G194</f>
        <v>4425200</v>
      </c>
      <c r="H192" s="111"/>
    </row>
    <row r="193" spans="1:8" ht="19.5" customHeight="1">
      <c r="A193" s="45" t="s">
        <v>107</v>
      </c>
      <c r="B193" s="6">
        <v>650</v>
      </c>
      <c r="C193" s="7">
        <v>8</v>
      </c>
      <c r="D193" s="7">
        <v>1</v>
      </c>
      <c r="E193" s="88" t="s">
        <v>154</v>
      </c>
      <c r="F193" s="6">
        <v>111</v>
      </c>
      <c r="G193" s="112">
        <v>3398800</v>
      </c>
      <c r="H193" s="111"/>
    </row>
    <row r="194" spans="1:8" ht="38.25" customHeight="1">
      <c r="A194" s="45" t="s">
        <v>72</v>
      </c>
      <c r="B194" s="6">
        <v>650</v>
      </c>
      <c r="C194" s="7">
        <v>8</v>
      </c>
      <c r="D194" s="7">
        <v>1</v>
      </c>
      <c r="E194" s="88" t="s">
        <v>154</v>
      </c>
      <c r="F194" s="6">
        <v>119</v>
      </c>
      <c r="G194" s="112">
        <v>1026400</v>
      </c>
      <c r="H194" s="111"/>
    </row>
    <row r="195" spans="1:8" ht="28.5" customHeight="1">
      <c r="A195" s="100" t="s">
        <v>159</v>
      </c>
      <c r="B195" s="6">
        <v>650</v>
      </c>
      <c r="C195" s="7">
        <v>8</v>
      </c>
      <c r="D195" s="7">
        <v>1</v>
      </c>
      <c r="E195" s="88" t="s">
        <v>158</v>
      </c>
      <c r="F195" s="6"/>
      <c r="G195" s="112">
        <f>G196</f>
        <v>491690</v>
      </c>
      <c r="H195" s="111"/>
    </row>
    <row r="196" spans="1:8" ht="18.75" customHeight="1">
      <c r="A196" s="45" t="s">
        <v>55</v>
      </c>
      <c r="B196" s="6">
        <v>650</v>
      </c>
      <c r="C196" s="7">
        <v>8</v>
      </c>
      <c r="D196" s="7">
        <v>1</v>
      </c>
      <c r="E196" s="88" t="s">
        <v>158</v>
      </c>
      <c r="F196" s="6">
        <v>110</v>
      </c>
      <c r="G196" s="112">
        <f>G197+G198</f>
        <v>491690</v>
      </c>
      <c r="H196" s="111"/>
    </row>
    <row r="197" spans="1:8" ht="14.25" customHeight="1">
      <c r="A197" s="45" t="s">
        <v>107</v>
      </c>
      <c r="B197" s="6">
        <v>650</v>
      </c>
      <c r="C197" s="7">
        <v>8</v>
      </c>
      <c r="D197" s="7">
        <v>1</v>
      </c>
      <c r="E197" s="88" t="s">
        <v>158</v>
      </c>
      <c r="F197" s="6">
        <v>111</v>
      </c>
      <c r="G197" s="112">
        <v>377640</v>
      </c>
      <c r="H197" s="111"/>
    </row>
    <row r="198" spans="1:8" ht="42" customHeight="1">
      <c r="A198" s="45" t="s">
        <v>72</v>
      </c>
      <c r="B198" s="6">
        <v>650</v>
      </c>
      <c r="C198" s="7">
        <v>8</v>
      </c>
      <c r="D198" s="7">
        <v>1</v>
      </c>
      <c r="E198" s="88" t="s">
        <v>158</v>
      </c>
      <c r="F198" s="6">
        <v>119</v>
      </c>
      <c r="G198" s="112">
        <v>114050</v>
      </c>
      <c r="H198" s="111"/>
    </row>
    <row r="199" spans="1:8" ht="13.5" customHeight="1">
      <c r="A199" s="46" t="s">
        <v>29</v>
      </c>
      <c r="B199" s="11">
        <v>650</v>
      </c>
      <c r="C199" s="12">
        <v>10</v>
      </c>
      <c r="D199" s="52">
        <v>0</v>
      </c>
      <c r="E199" s="88"/>
      <c r="F199" s="6"/>
      <c r="G199" s="108">
        <f t="shared" ref="G199:G205" si="2">G200</f>
        <v>360000</v>
      </c>
      <c r="H199" s="111"/>
    </row>
    <row r="200" spans="1:8" s="49" customFormat="1" ht="13.5" customHeight="1">
      <c r="A200" s="46" t="s">
        <v>30</v>
      </c>
      <c r="B200" s="11">
        <v>650</v>
      </c>
      <c r="C200" s="12">
        <v>10</v>
      </c>
      <c r="D200" s="52">
        <v>1</v>
      </c>
      <c r="E200" s="87"/>
      <c r="F200" s="11"/>
      <c r="G200" s="108">
        <f t="shared" si="2"/>
        <v>360000</v>
      </c>
      <c r="H200" s="114"/>
    </row>
    <row r="201" spans="1:8" ht="39" customHeight="1">
      <c r="A201" s="61" t="s">
        <v>139</v>
      </c>
      <c r="B201" s="58">
        <v>650</v>
      </c>
      <c r="C201" s="59">
        <v>10</v>
      </c>
      <c r="D201" s="60">
        <v>1</v>
      </c>
      <c r="E201" s="90" t="s">
        <v>61</v>
      </c>
      <c r="F201" s="58"/>
      <c r="G201" s="115">
        <f t="shared" si="2"/>
        <v>360000</v>
      </c>
      <c r="H201" s="111"/>
    </row>
    <row r="202" spans="1:8" ht="27.75" customHeight="1">
      <c r="A202" s="61" t="s">
        <v>150</v>
      </c>
      <c r="B202" s="58">
        <v>650</v>
      </c>
      <c r="C202" s="59">
        <v>10</v>
      </c>
      <c r="D202" s="60">
        <v>1</v>
      </c>
      <c r="E202" s="90" t="s">
        <v>183</v>
      </c>
      <c r="F202" s="58"/>
      <c r="G202" s="115">
        <f t="shared" si="2"/>
        <v>360000</v>
      </c>
      <c r="H202" s="111"/>
    </row>
    <row r="203" spans="1:8" ht="37.5" customHeight="1">
      <c r="A203" s="45" t="s">
        <v>138</v>
      </c>
      <c r="B203" s="6">
        <v>650</v>
      </c>
      <c r="C203" s="7">
        <v>10</v>
      </c>
      <c r="D203" s="8">
        <v>1</v>
      </c>
      <c r="E203" s="88" t="s">
        <v>182</v>
      </c>
      <c r="F203" s="6"/>
      <c r="G203" s="112">
        <f t="shared" si="2"/>
        <v>360000</v>
      </c>
      <c r="H203" s="111"/>
    </row>
    <row r="204" spans="1:8" ht="16.5" customHeight="1">
      <c r="A204" s="45" t="s">
        <v>56</v>
      </c>
      <c r="B204" s="6">
        <v>650</v>
      </c>
      <c r="C204" s="7">
        <v>10</v>
      </c>
      <c r="D204" s="8">
        <v>1</v>
      </c>
      <c r="E204" s="88" t="s">
        <v>182</v>
      </c>
      <c r="F204" s="6">
        <v>300</v>
      </c>
      <c r="G204" s="112">
        <f t="shared" si="2"/>
        <v>360000</v>
      </c>
      <c r="H204" s="111"/>
    </row>
    <row r="205" spans="1:8" ht="31.5" customHeight="1">
      <c r="A205" s="45" t="s">
        <v>57</v>
      </c>
      <c r="B205" s="6">
        <v>650</v>
      </c>
      <c r="C205" s="7">
        <v>10</v>
      </c>
      <c r="D205" s="8">
        <v>1</v>
      </c>
      <c r="E205" s="88" t="s">
        <v>182</v>
      </c>
      <c r="F205" s="6">
        <v>320</v>
      </c>
      <c r="G205" s="112">
        <f t="shared" si="2"/>
        <v>360000</v>
      </c>
      <c r="H205" s="111"/>
    </row>
    <row r="206" spans="1:8" ht="38.25" customHeight="1">
      <c r="A206" s="45" t="s">
        <v>52</v>
      </c>
      <c r="B206" s="6">
        <v>650</v>
      </c>
      <c r="C206" s="7">
        <v>10</v>
      </c>
      <c r="D206" s="8">
        <v>1</v>
      </c>
      <c r="E206" s="88" t="s">
        <v>182</v>
      </c>
      <c r="F206" s="6">
        <v>321</v>
      </c>
      <c r="G206" s="112">
        <v>360000</v>
      </c>
      <c r="H206" s="111"/>
    </row>
    <row r="207" spans="1:8" ht="14.25" customHeight="1">
      <c r="A207" s="46" t="s">
        <v>31</v>
      </c>
      <c r="B207" s="11">
        <v>650</v>
      </c>
      <c r="C207" s="12">
        <v>12</v>
      </c>
      <c r="D207" s="12">
        <v>0</v>
      </c>
      <c r="E207" s="87"/>
      <c r="F207" s="11"/>
      <c r="G207" s="108">
        <f>G208</f>
        <v>5000</v>
      </c>
      <c r="H207" s="114"/>
    </row>
    <row r="208" spans="1:8" ht="15.75" customHeight="1">
      <c r="A208" s="45" t="s">
        <v>32</v>
      </c>
      <c r="B208" s="6">
        <v>650</v>
      </c>
      <c r="C208" s="7">
        <v>12</v>
      </c>
      <c r="D208" s="7">
        <v>4</v>
      </c>
      <c r="E208" s="88"/>
      <c r="F208" s="6"/>
      <c r="G208" s="112">
        <f>G209</f>
        <v>5000</v>
      </c>
      <c r="H208" s="111"/>
    </row>
    <row r="209" spans="1:8" ht="40.5" customHeight="1">
      <c r="A209" s="61" t="s">
        <v>139</v>
      </c>
      <c r="B209" s="58">
        <v>650</v>
      </c>
      <c r="C209" s="7">
        <v>12</v>
      </c>
      <c r="D209" s="7">
        <v>4</v>
      </c>
      <c r="E209" s="90" t="s">
        <v>61</v>
      </c>
      <c r="F209" s="58"/>
      <c r="G209" s="112">
        <f>G210</f>
        <v>5000</v>
      </c>
      <c r="H209" s="111"/>
    </row>
    <row r="210" spans="1:8" ht="24" customHeight="1">
      <c r="A210" s="61" t="s">
        <v>144</v>
      </c>
      <c r="B210" s="58">
        <v>650</v>
      </c>
      <c r="C210" s="7">
        <v>12</v>
      </c>
      <c r="D210" s="7">
        <v>4</v>
      </c>
      <c r="E210" s="90" t="s">
        <v>180</v>
      </c>
      <c r="F210" s="58"/>
      <c r="G210" s="112">
        <f>G213</f>
        <v>5000</v>
      </c>
      <c r="H210" s="122"/>
    </row>
    <row r="211" spans="1:8" ht="24" customHeight="1">
      <c r="A211" s="45" t="s">
        <v>73</v>
      </c>
      <c r="B211" s="6">
        <v>650</v>
      </c>
      <c r="C211" s="7">
        <v>12</v>
      </c>
      <c r="D211" s="7">
        <v>4</v>
      </c>
      <c r="E211" s="88" t="s">
        <v>181</v>
      </c>
      <c r="F211" s="6">
        <v>200</v>
      </c>
      <c r="G211" s="112">
        <f>G212</f>
        <v>5000</v>
      </c>
      <c r="H211" s="122"/>
    </row>
    <row r="212" spans="1:8" ht="24" customHeight="1">
      <c r="A212" s="45" t="s">
        <v>54</v>
      </c>
      <c r="B212" s="6">
        <v>650</v>
      </c>
      <c r="C212" s="7">
        <v>12</v>
      </c>
      <c r="D212" s="7">
        <v>4</v>
      </c>
      <c r="E212" s="88" t="s">
        <v>181</v>
      </c>
      <c r="F212" s="6">
        <v>240</v>
      </c>
      <c r="G212" s="112">
        <f>G213</f>
        <v>5000</v>
      </c>
      <c r="H212" s="122"/>
    </row>
    <row r="213" spans="1:8" ht="31.5" customHeight="1">
      <c r="A213" s="72" t="s">
        <v>48</v>
      </c>
      <c r="B213" s="6">
        <v>650</v>
      </c>
      <c r="C213" s="7">
        <v>12</v>
      </c>
      <c r="D213" s="7">
        <v>4</v>
      </c>
      <c r="E213" s="88" t="s">
        <v>181</v>
      </c>
      <c r="F213" s="6">
        <v>244</v>
      </c>
      <c r="G213" s="112">
        <v>5000</v>
      </c>
      <c r="H213" s="122"/>
    </row>
    <row r="214" spans="1:8" s="66" customFormat="1" ht="24" customHeight="1">
      <c r="A214" s="63"/>
      <c r="B214" s="64"/>
      <c r="C214" s="65"/>
      <c r="D214" s="64"/>
      <c r="E214" s="92"/>
      <c r="F214" s="64"/>
      <c r="G214" s="123"/>
      <c r="H214" s="123"/>
    </row>
    <row r="215" spans="1:8" s="71" customFormat="1" ht="17.25" customHeight="1">
      <c r="A215" s="67"/>
      <c r="B215" s="68"/>
      <c r="C215" s="69"/>
      <c r="D215" s="70"/>
      <c r="E215" s="93"/>
      <c r="F215" s="68"/>
      <c r="G215" s="124"/>
      <c r="H215" s="124"/>
    </row>
    <row r="216" spans="1:8" s="71" customFormat="1" ht="14.25" customHeight="1">
      <c r="A216" s="67"/>
      <c r="B216" s="68"/>
      <c r="C216" s="69"/>
      <c r="D216" s="70"/>
      <c r="E216" s="93"/>
      <c r="F216" s="68"/>
      <c r="G216" s="124"/>
      <c r="H216" s="124"/>
    </row>
    <row r="217" spans="1:8" s="71" customFormat="1">
      <c r="A217" s="67"/>
      <c r="B217" s="68"/>
      <c r="C217" s="69"/>
      <c r="D217" s="70"/>
      <c r="E217" s="93"/>
      <c r="F217" s="68"/>
      <c r="G217" s="124"/>
      <c r="H217" s="124"/>
    </row>
    <row r="218" spans="1:8">
      <c r="G218" s="125"/>
      <c r="H218" s="126"/>
    </row>
    <row r="219" spans="1:8">
      <c r="G219" s="125"/>
      <c r="H219" s="126"/>
    </row>
    <row r="220" spans="1:8">
      <c r="G220" s="125"/>
      <c r="H220" s="126"/>
    </row>
    <row r="221" spans="1:8">
      <c r="G221" s="125"/>
      <c r="H221" s="126"/>
    </row>
    <row r="222" spans="1:8">
      <c r="G222" s="125"/>
      <c r="H222" s="126"/>
    </row>
    <row r="223" spans="1:8">
      <c r="G223" s="125"/>
      <c r="H223" s="126"/>
    </row>
    <row r="224" spans="1:8">
      <c r="G224" s="125"/>
      <c r="H224" s="126"/>
    </row>
    <row r="225" spans="7:8">
      <c r="G225" s="125"/>
      <c r="H225" s="125"/>
    </row>
    <row r="226" spans="7:8">
      <c r="G226" s="125"/>
      <c r="H226" s="126"/>
    </row>
    <row r="227" spans="7:8">
      <c r="G227" s="125"/>
      <c r="H227" s="125"/>
    </row>
    <row r="228" spans="7:8">
      <c r="G228" s="125"/>
      <c r="H228" s="126"/>
    </row>
    <row r="229" spans="7:8">
      <c r="G229" s="125"/>
      <c r="H229" s="126"/>
    </row>
    <row r="230" spans="7:8">
      <c r="G230" s="125"/>
      <c r="H230" s="126"/>
    </row>
    <row r="231" spans="7:8">
      <c r="G231" s="125"/>
      <c r="H231" s="126"/>
    </row>
    <row r="232" spans="7:8">
      <c r="G232" s="125"/>
      <c r="H232" s="126"/>
    </row>
    <row r="233" spans="7:8">
      <c r="G233" s="125"/>
      <c r="H233" s="126"/>
    </row>
    <row r="234" spans="7:8">
      <c r="G234" s="125"/>
      <c r="H234" s="126"/>
    </row>
    <row r="235" spans="7:8">
      <c r="G235" s="125"/>
      <c r="H235" s="126"/>
    </row>
    <row r="236" spans="7:8">
      <c r="G236" s="125"/>
      <c r="H236" s="126"/>
    </row>
    <row r="237" spans="7:8">
      <c r="G237" s="125"/>
      <c r="H237" s="126"/>
    </row>
    <row r="238" spans="7:8">
      <c r="G238" s="125"/>
      <c r="H238" s="126"/>
    </row>
    <row r="239" spans="7:8">
      <c r="G239" s="125"/>
      <c r="H239" s="126"/>
    </row>
    <row r="240" spans="7:8">
      <c r="G240" s="125"/>
      <c r="H240" s="126"/>
    </row>
    <row r="241" spans="7:8">
      <c r="G241" s="125"/>
      <c r="H241" s="126"/>
    </row>
    <row r="242" spans="7:8">
      <c r="G242" s="125"/>
      <c r="H242" s="126"/>
    </row>
    <row r="243" spans="7:8">
      <c r="G243" s="125"/>
      <c r="H243" s="126"/>
    </row>
    <row r="244" spans="7:8">
      <c r="G244" s="125"/>
      <c r="H244" s="126"/>
    </row>
    <row r="245" spans="7:8">
      <c r="G245" s="125"/>
      <c r="H245" s="126"/>
    </row>
    <row r="246" spans="7:8">
      <c r="G246" s="125"/>
      <c r="H246" s="126"/>
    </row>
    <row r="247" spans="7:8">
      <c r="G247" s="125"/>
      <c r="H247" s="126"/>
    </row>
    <row r="248" spans="7:8">
      <c r="G248" s="125"/>
      <c r="H248" s="126"/>
    </row>
    <row r="249" spans="7:8">
      <c r="G249" s="125"/>
      <c r="H249" s="126"/>
    </row>
    <row r="250" spans="7:8">
      <c r="G250" s="125"/>
      <c r="H250" s="126"/>
    </row>
    <row r="251" spans="7:8">
      <c r="G251" s="125"/>
      <c r="H251" s="126"/>
    </row>
    <row r="252" spans="7:8">
      <c r="G252" s="125"/>
      <c r="H252" s="126"/>
    </row>
    <row r="253" spans="7:8">
      <c r="G253" s="125"/>
      <c r="H253" s="126"/>
    </row>
    <row r="254" spans="7:8">
      <c r="G254" s="125"/>
      <c r="H254" s="126"/>
    </row>
    <row r="255" spans="7:8">
      <c r="G255" s="125"/>
      <c r="H255" s="126"/>
    </row>
    <row r="256" spans="7:8">
      <c r="G256" s="125"/>
      <c r="H256" s="126"/>
    </row>
    <row r="257" spans="7:8">
      <c r="G257" s="125"/>
      <c r="H257" s="126"/>
    </row>
    <row r="258" spans="7:8">
      <c r="G258" s="125"/>
      <c r="H258" s="126"/>
    </row>
    <row r="259" spans="7:8">
      <c r="G259" s="125"/>
      <c r="H259" s="126"/>
    </row>
    <row r="260" spans="7:8">
      <c r="G260" s="125"/>
      <c r="H260" s="126"/>
    </row>
    <row r="261" spans="7:8">
      <c r="G261" s="125"/>
      <c r="H261" s="126"/>
    </row>
    <row r="262" spans="7:8">
      <c r="G262" s="125"/>
      <c r="H262" s="126"/>
    </row>
    <row r="263" spans="7:8">
      <c r="G263" s="125"/>
      <c r="H263" s="126"/>
    </row>
    <row r="264" spans="7:8">
      <c r="G264" s="125"/>
      <c r="H264" s="126"/>
    </row>
    <row r="265" spans="7:8">
      <c r="G265" s="125"/>
      <c r="H265" s="126"/>
    </row>
    <row r="266" spans="7:8">
      <c r="G266" s="125"/>
      <c r="H266" s="126"/>
    </row>
    <row r="267" spans="7:8">
      <c r="G267" s="125"/>
      <c r="H267" s="126"/>
    </row>
    <row r="268" spans="7:8">
      <c r="G268" s="125"/>
      <c r="H268" s="126"/>
    </row>
    <row r="269" spans="7:8">
      <c r="G269" s="125"/>
      <c r="H269" s="126"/>
    </row>
    <row r="270" spans="7:8">
      <c r="G270" s="125"/>
      <c r="H270" s="126"/>
    </row>
    <row r="271" spans="7:8">
      <c r="G271" s="125"/>
      <c r="H271" s="126"/>
    </row>
    <row r="272" spans="7:8">
      <c r="G272" s="125"/>
      <c r="H272" s="126"/>
    </row>
    <row r="273" spans="7:8">
      <c r="G273" s="125"/>
      <c r="H273" s="126"/>
    </row>
    <row r="274" spans="7:8">
      <c r="G274" s="125"/>
      <c r="H274" s="126"/>
    </row>
    <row r="275" spans="7:8">
      <c r="G275" s="125"/>
      <c r="H275" s="126"/>
    </row>
    <row r="276" spans="7:8">
      <c r="G276" s="125"/>
      <c r="H276" s="126"/>
    </row>
    <row r="277" spans="7:8">
      <c r="G277" s="125"/>
      <c r="H277" s="126"/>
    </row>
    <row r="278" spans="7:8">
      <c r="G278" s="125"/>
      <c r="H278" s="126"/>
    </row>
    <row r="279" spans="7:8">
      <c r="G279" s="125"/>
      <c r="H279" s="126"/>
    </row>
    <row r="280" spans="7:8">
      <c r="G280" s="125"/>
      <c r="H280" s="126"/>
    </row>
    <row r="281" spans="7:8">
      <c r="G281" s="125"/>
      <c r="H281" s="126"/>
    </row>
    <row r="282" spans="7:8">
      <c r="G282" s="125"/>
      <c r="H282" s="126"/>
    </row>
    <row r="283" spans="7:8">
      <c r="G283" s="125"/>
      <c r="H283" s="126"/>
    </row>
    <row r="284" spans="7:8">
      <c r="G284" s="125"/>
      <c r="H284" s="126"/>
    </row>
    <row r="285" spans="7:8">
      <c r="G285" s="125"/>
      <c r="H285" s="126"/>
    </row>
    <row r="286" spans="7:8">
      <c r="G286" s="125"/>
      <c r="H286" s="126"/>
    </row>
    <row r="287" spans="7:8">
      <c r="G287" s="125"/>
      <c r="H287" s="126"/>
    </row>
    <row r="288" spans="7:8">
      <c r="G288" s="125"/>
      <c r="H288" s="126"/>
    </row>
    <row r="289" spans="7:8">
      <c r="G289" s="125"/>
      <c r="H289" s="126"/>
    </row>
    <row r="290" spans="7:8">
      <c r="G290" s="125"/>
      <c r="H290" s="126"/>
    </row>
    <row r="291" spans="7:8">
      <c r="G291" s="125"/>
      <c r="H291" s="126"/>
    </row>
    <row r="292" spans="7:8">
      <c r="G292" s="125"/>
      <c r="H292" s="126"/>
    </row>
    <row r="293" spans="7:8">
      <c r="G293" s="125"/>
      <c r="H293" s="126"/>
    </row>
    <row r="294" spans="7:8">
      <c r="G294" s="125"/>
      <c r="H294" s="126"/>
    </row>
    <row r="295" spans="7:8">
      <c r="G295" s="25"/>
      <c r="H295" s="10"/>
    </row>
    <row r="296" spans="7:8">
      <c r="G296" s="25"/>
      <c r="H296" s="10"/>
    </row>
    <row r="297" spans="7:8">
      <c r="G297" s="25"/>
      <c r="H297" s="10"/>
    </row>
    <row r="298" spans="7:8">
      <c r="G298" s="25"/>
      <c r="H298" s="10"/>
    </row>
    <row r="299" spans="7:8">
      <c r="G299" s="25"/>
      <c r="H299" s="10"/>
    </row>
    <row r="300" spans="7:8">
      <c r="G300" s="25"/>
      <c r="H300" s="10"/>
    </row>
    <row r="301" spans="7:8">
      <c r="G301" s="25"/>
      <c r="H301" s="10"/>
    </row>
    <row r="302" spans="7:8">
      <c r="G302" s="25"/>
      <c r="H302" s="10"/>
    </row>
    <row r="303" spans="7:8">
      <c r="G303" s="25"/>
      <c r="H303" s="10"/>
    </row>
    <row r="304" spans="7:8">
      <c r="G304" s="25"/>
      <c r="H304" s="10"/>
    </row>
    <row r="305" spans="7:8">
      <c r="G305" s="25"/>
      <c r="H305" s="10"/>
    </row>
    <row r="306" spans="7:8">
      <c r="G306" s="25"/>
      <c r="H306" s="10"/>
    </row>
    <row r="307" spans="7:8">
      <c r="G307" s="25"/>
      <c r="H307" s="10"/>
    </row>
    <row r="308" spans="7:8">
      <c r="G308" s="25"/>
      <c r="H308" s="10"/>
    </row>
    <row r="309" spans="7:8">
      <c r="G309" s="25"/>
      <c r="H309" s="10"/>
    </row>
    <row r="310" spans="7:8">
      <c r="G310" s="25"/>
      <c r="H310" s="10"/>
    </row>
    <row r="311" spans="7:8">
      <c r="G311" s="25"/>
      <c r="H311" s="10"/>
    </row>
    <row r="312" spans="7:8">
      <c r="G312" s="25"/>
      <c r="H312" s="10"/>
    </row>
    <row r="313" spans="7:8">
      <c r="G313" s="25"/>
      <c r="H313" s="10"/>
    </row>
    <row r="314" spans="7:8">
      <c r="G314" s="25"/>
      <c r="H314" s="10"/>
    </row>
    <row r="315" spans="7:8">
      <c r="G315" s="25"/>
      <c r="H315" s="10"/>
    </row>
    <row r="316" spans="7:8">
      <c r="G316" s="25"/>
      <c r="H316" s="10"/>
    </row>
    <row r="317" spans="7:8">
      <c r="G317" s="25"/>
      <c r="H317" s="10"/>
    </row>
    <row r="318" spans="7:8">
      <c r="G318" s="25"/>
      <c r="H318" s="10"/>
    </row>
    <row r="319" spans="7:8">
      <c r="G319" s="25"/>
      <c r="H319" s="10"/>
    </row>
    <row r="320" spans="7:8">
      <c r="G320" s="25"/>
      <c r="H320" s="10"/>
    </row>
    <row r="321" spans="7:8">
      <c r="G321" s="25"/>
      <c r="H321" s="10"/>
    </row>
    <row r="322" spans="7:8">
      <c r="G322" s="25"/>
      <c r="H322" s="10"/>
    </row>
    <row r="323" spans="7:8">
      <c r="G323" s="25"/>
      <c r="H323" s="10"/>
    </row>
    <row r="324" spans="7:8">
      <c r="G324" s="25"/>
      <c r="H324" s="10"/>
    </row>
    <row r="325" spans="7:8">
      <c r="G325" s="25"/>
      <c r="H325" s="10"/>
    </row>
    <row r="326" spans="7:8">
      <c r="G326" s="25"/>
      <c r="H326" s="10"/>
    </row>
    <row r="327" spans="7:8">
      <c r="G327" s="25"/>
      <c r="H327" s="10"/>
    </row>
    <row r="328" spans="7:8">
      <c r="G328" s="25"/>
      <c r="H328" s="10"/>
    </row>
    <row r="329" spans="7:8">
      <c r="G329" s="25"/>
      <c r="H329" s="10"/>
    </row>
    <row r="330" spans="7:8">
      <c r="G330" s="25"/>
      <c r="H330" s="10"/>
    </row>
    <row r="331" spans="7:8">
      <c r="G331" s="25"/>
      <c r="H331" s="10"/>
    </row>
    <row r="332" spans="7:8">
      <c r="G332" s="25"/>
      <c r="H332" s="10"/>
    </row>
    <row r="333" spans="7:8">
      <c r="G333" s="25"/>
      <c r="H333" s="10"/>
    </row>
    <row r="334" spans="7:8">
      <c r="G334" s="25"/>
      <c r="H334" s="10"/>
    </row>
    <row r="335" spans="7:8">
      <c r="G335" s="25"/>
      <c r="H335" s="10"/>
    </row>
    <row r="336" spans="7:8">
      <c r="G336" s="25"/>
      <c r="H336" s="10"/>
    </row>
    <row r="337" spans="7:8">
      <c r="G337" s="25"/>
      <c r="H337" s="10"/>
    </row>
    <row r="338" spans="7:8">
      <c r="G338" s="25"/>
      <c r="H338" s="10"/>
    </row>
    <row r="339" spans="7:8">
      <c r="G339" s="25"/>
      <c r="H339" s="10"/>
    </row>
    <row r="340" spans="7:8">
      <c r="G340" s="25"/>
      <c r="H340" s="10"/>
    </row>
    <row r="341" spans="7:8">
      <c r="G341" s="25"/>
      <c r="H341" s="10"/>
    </row>
    <row r="342" spans="7:8">
      <c r="G342" s="25"/>
      <c r="H342" s="10"/>
    </row>
  </sheetData>
  <customSheetViews>
    <customSheetView guid="{1D456867-ECB1-4D8E-874D-17CC7019B8E5}" fitToPage="1">
      <selection activeCell="F3" sqref="F3"/>
      <pageMargins left="0.19685039370078741" right="0.19685039370078741" top="0" bottom="7.874015748031496E-2" header="0.11811023622047245" footer="0.11811023622047245"/>
      <pageSetup paperSize="9" scale="81" firstPageNumber="82" fitToHeight="6" orientation="portrait" r:id="rId1"/>
      <headerFooter alignWithMargins="0"/>
    </customSheetView>
    <customSheetView guid="{92CDF3B4-C714-4C4F-B6E7-8E2145A85B5B}" fitToPage="1">
      <selection activeCell="J16" sqref="J16"/>
      <pageMargins left="0.19685039370078741" right="0.19685039370078741" top="0" bottom="7.874015748031496E-2" header="0.11811023622047245" footer="0.11811023622047245"/>
      <pageSetup paperSize="9" scale="74" firstPageNumber="82" fitToHeight="6" orientation="portrait" r:id="rId2"/>
      <headerFooter alignWithMargins="0"/>
    </customSheetView>
    <customSheetView guid="{1907A0D4-1A04-46C7-BA13-828BC6B0DA3F}">
      <selection activeCell="N21" sqref="N21"/>
      <pageMargins left="0.19685039370078741" right="0.19685039370078741" top="0" bottom="7.874015748031496E-2" header="0.11811023622047245" footer="0.11811023622047245"/>
      <pageSetup paperSize="9" firstPageNumber="82" fitToHeight="0" orientation="landscape" r:id="rId3"/>
      <headerFooter alignWithMargins="0"/>
    </customSheetView>
    <customSheetView guid="{37E59057-FA9A-4499-A67F-A3B4FE9F3836}" topLeftCell="A22">
      <selection activeCell="B29" sqref="B29:E29"/>
      <pageMargins left="0.19685039370078741" right="0.19685039370078741" top="0" bottom="7.874015748031496E-2" header="0.11811023622047245" footer="0.11811023622047245"/>
      <pageSetup paperSize="9" firstPageNumber="82" fitToHeight="0" orientation="portrait" r:id="rId4"/>
      <headerFooter alignWithMargins="0"/>
    </customSheetView>
    <customSheetView guid="{904EEE15-F689-401B-A578-41B4FD2E001F}" showPageBreaks="1" topLeftCell="A233">
      <selection activeCell="G141" sqref="G141"/>
      <pageMargins left="0.19685039370078741" right="0.19685039370078741" top="0" bottom="7.874015748031496E-2" header="0.11811023622047245" footer="0.11811023622047245"/>
      <pageSetup paperSize="9" firstPageNumber="82" fitToHeight="0" orientation="portrait" r:id="rId5"/>
      <headerFooter alignWithMargins="0"/>
    </customSheetView>
    <customSheetView guid="{0ACD4CF0-131D-4AF9-8EA8-EB7D45CA4E62}" showPageBreaks="1" hiddenRows="1" showRuler="0" topLeftCell="A50">
      <selection activeCell="K69" sqref="K69"/>
      <pageMargins left="0.19685039370078741" right="0.19685039370078741" top="0" bottom="7.874015748031496E-2" header="0.11811023622047245" footer="0.11811023622047245"/>
      <pageSetup paperSize="9" firstPageNumber="82" fitToHeight="0" orientation="portrait" r:id="rId6"/>
      <headerFooter alignWithMargins="0"/>
    </customSheetView>
    <customSheetView guid="{CF820AF5-4BA7-438F-997C-2DECDEF7692C}" showPageBreaks="1">
      <selection activeCell="A10" sqref="A10"/>
      <pageMargins left="0.19685039370078741" right="0.19685039370078741" top="0" bottom="7.874015748031496E-2" header="0.11811023622047245" footer="0.11811023622047245"/>
      <pageSetup paperSize="9" firstPageNumber="82" fitToHeight="0" orientation="portrait" r:id="rId7"/>
      <headerFooter alignWithMargins="0"/>
    </customSheetView>
    <customSheetView guid="{29832ADE-E753-4B19-A9AD-744B0F1D561C}" showPageBreaks="1" showRuler="0">
      <selection activeCell="A5" sqref="A5:H5"/>
      <pageMargins left="0.19685039370078741" right="0.19685039370078741" top="0" bottom="7.874015748031496E-2" header="0.11811023622047245" footer="0.11811023622047245"/>
      <pageSetup paperSize="9" firstPageNumber="82" fitToHeight="0" orientation="portrait" r:id="rId8"/>
      <headerFooter alignWithMargins="0"/>
    </customSheetView>
    <customSheetView guid="{C9E7C3F5-D873-4B13-B6C1-5028AF66D368}" showPageBreaks="1" showRuler="0">
      <selection activeCell="G4" sqref="G4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9"/>
      <headerFooter alignWithMargins="0"/>
    </customSheetView>
    <customSheetView guid="{F21A4357-4490-4DC5-AD5F-D74077CDC8A9}" showPageBreaks="1" showRuler="0" topLeftCell="A450">
      <selection activeCell="A465" sqref="A465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0"/>
      <headerFooter alignWithMargins="0"/>
    </customSheetView>
    <customSheetView guid="{4AFE580B-5859-43EA-97A2-5651E4714E35}" showRuler="0">
      <pane ySplit="9.3925233644859816" topLeftCell="A307" activePane="bottomLeft"/>
      <selection pane="bottomLeft" activeCell="H288" sqref="H288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1"/>
      <headerFooter alignWithMargins="0"/>
    </customSheetView>
    <customSheetView guid="{6646D18D-37BA-4A1B-B8A1-44C68A7B234E}" showRuler="0" topLeftCell="A4">
      <pane ySplit="6.8691588785046731" topLeftCell="A490" activePane="bottomLeft"/>
      <selection pane="bottomLeft" activeCell="H501" sqref="H501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2"/>
      <headerFooter alignWithMargins="0"/>
    </customSheetView>
    <customSheetView guid="{F302894A-CF82-456A-A20A-50CE2A9DD3D8}" showRuler="0" topLeftCell="C7">
      <pane ySplit="6.6470588235294121" topLeftCell="A442" activePane="bottomLeft"/>
      <selection pane="bottomLeft" activeCell="C383" sqref="C383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3"/>
      <headerFooter alignWithMargins="0"/>
    </customSheetView>
    <customSheetView guid="{36478EFE-DDFF-4CC3-A0EE-AB3E13284FF8}" showRuler="0">
      <selection activeCell="A10" sqref="A10"/>
      <pageMargins left="0.19685039370078741" right="0.19685039370078741" top="0" bottom="7.874015748031496E-2" header="0.11811023622047245" footer="0.11811023622047245"/>
      <pageSetup paperSize="9" firstPageNumber="82" fitToHeight="0" orientation="portrait" r:id="rId14"/>
      <headerFooter alignWithMargins="0"/>
    </customSheetView>
    <customSheetView guid="{0FBBC42C-2EE2-4818-A608-26471E234100}" showRuler="0" topLeftCell="A37">
      <selection activeCell="G56" sqref="G56"/>
      <pageMargins left="0.19685039370078741" right="0.19685039370078741" top="0" bottom="7.874015748031496E-2" header="0.11811023622047245" footer="0.11811023622047245"/>
      <pageSetup paperSize="9" firstPageNumber="82" fitToHeight="0" orientation="portrait" r:id="rId15"/>
      <headerFooter alignWithMargins="0"/>
    </customSheetView>
    <customSheetView guid="{57844251-B758-4481-8918-10B3DC9EDEC9}">
      <selection activeCell="H102" sqref="H102"/>
      <pageMargins left="0.19685039370078741" right="0.19685039370078741" top="0" bottom="7.874015748031496E-2" header="0.11811023622047245" footer="0.11811023622047245"/>
      <pageSetup paperSize="9" firstPageNumber="82" fitToHeight="0" orientation="portrait" r:id="rId16"/>
      <headerFooter alignWithMargins="0"/>
    </customSheetView>
    <customSheetView guid="{E174612B-43F1-44FB-9D84-33D2477DA935}" showRuler="0">
      <selection activeCell="G141" sqref="G141"/>
      <pageMargins left="0.19685039370078741" right="0.19685039370078741" top="0" bottom="7.874015748031496E-2" header="0.11811023622047245" footer="0.11811023622047245"/>
      <pageSetup paperSize="9" firstPageNumber="82" fitToHeight="0" orientation="portrait" r:id="rId17"/>
      <headerFooter alignWithMargins="0"/>
    </customSheetView>
    <customSheetView guid="{4F39DA5C-9059-406E-9F89-B6E20F660542}" showPageBreaks="1" printArea="1" view="pageBreakPreview" topLeftCell="A133">
      <selection activeCell="E151" sqref="E151:E153"/>
      <pageMargins left="0.45" right="0.19685039370078741" top="0" bottom="7.874015748031496E-2" header="0.11811023622047245" footer="0.11811023622047245"/>
      <pageSetup paperSize="9" scale="80" firstPageNumber="82" fitToWidth="0" fitToHeight="0" orientation="portrait" r:id="rId18"/>
      <headerFooter alignWithMargins="0"/>
    </customSheetView>
  </customSheetViews>
  <mergeCells count="5">
    <mergeCell ref="A5:H5"/>
    <mergeCell ref="A8:H8"/>
    <mergeCell ref="A9:H9"/>
    <mergeCell ref="A6:H6"/>
    <mergeCell ref="A7:H7"/>
  </mergeCells>
  <phoneticPr fontId="0" type="noConversion"/>
  <pageMargins left="0.19685039370078741" right="0.19685039370078741" top="0" bottom="7.874015748031496E-2" header="0.11811023622047245" footer="0.11811023622047245"/>
  <pageSetup paperSize="9" scale="81" firstPageNumber="82" fitToHeight="6" orientation="portrait" r:id="rId1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7" sqref="J17"/>
    </sheetView>
  </sheetViews>
  <sheetFormatPr defaultRowHeight="12.75"/>
  <sheetData/>
  <customSheetViews>
    <customSheetView guid="{1D456867-ECB1-4D8E-874D-17CC7019B8E5}">
      <selection activeCell="J17" sqref="J17"/>
      <pageMargins left="0.7" right="0.7" top="0.75" bottom="0.75" header="0.3" footer="0.3"/>
    </customSheetView>
    <customSheetView guid="{92CDF3B4-C714-4C4F-B6E7-8E2145A85B5B}">
      <selection activeCell="J17" sqref="J17"/>
      <pageMargins left="0.7" right="0.7" top="0.75" bottom="0.75" header="0.3" footer="0.3"/>
    </customSheetView>
    <customSheetView guid="{1907A0D4-1A04-46C7-BA13-828BC6B0DA3F}">
      <selection activeCell="J17" sqref="J17"/>
      <pageMargins left="0.7" right="0.7" top="0.75" bottom="0.75" header="0.3" footer="0.3"/>
    </customSheetView>
    <customSheetView guid="{37E59057-FA9A-4499-A67F-A3B4FE9F3836}">
      <selection activeCell="J17" sqref="J17"/>
      <pageMargins left="0.7" right="0.7" top="0.75" bottom="0.75" header="0.3" footer="0.3"/>
    </customSheetView>
    <customSheetView guid="{904EEE15-F689-401B-A578-41B4FD2E001F}">
      <selection activeCell="J17" sqref="J17"/>
      <pageMargins left="0.7" right="0.7" top="0.75" bottom="0.75" header="0.3" footer="0.3"/>
    </customSheetView>
    <customSheetView guid="{0ACD4CF0-131D-4AF9-8EA8-EB7D45CA4E62}">
      <selection activeCell="J17" sqref="J17"/>
      <pageMargins left="0.7" right="0.7" top="0.75" bottom="0.75" header="0.3" footer="0.3"/>
    </customSheetView>
    <customSheetView guid="{57844251-B758-4481-8918-10B3DC9EDEC9}">
      <selection activeCell="J17" sqref="J17"/>
      <pageMargins left="0.7" right="0.7" top="0.75" bottom="0.75" header="0.3" footer="0.3"/>
    </customSheetView>
    <customSheetView guid="{E174612B-43F1-44FB-9D84-33D2477DA935}" showRuler="0">
      <selection activeCell="J17" sqref="J17"/>
      <pageMargins left="0.7" right="0.7" top="0.75" bottom="0.75" header="0.3" footer="0.3"/>
      <headerFooter alignWithMargins="0"/>
    </customSheetView>
    <customSheetView guid="{4F39DA5C-9059-406E-9F89-B6E20F660542}">
      <selection activeCell="P37" sqref="P28:P37"/>
      <pageMargins left="0.7" right="0.7" top="0.75" bottom="0.75" header="0.3" footer="0.3"/>
    </customSheetView>
  </customSheetViews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Функцион2018</vt:lpstr>
      <vt:lpstr>Вед2018</vt:lpstr>
      <vt:lpstr>Лист1</vt:lpstr>
    </vt:vector>
  </TitlesOfParts>
  <Company>Департамент финансов ХМАО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Юрист</cp:lastModifiedBy>
  <cp:lastPrinted>2018-01-29T10:02:31Z</cp:lastPrinted>
  <dcterms:created xsi:type="dcterms:W3CDTF">2007-09-13T08:10:13Z</dcterms:created>
  <dcterms:modified xsi:type="dcterms:W3CDTF">2018-01-29T10:02:38Z</dcterms:modified>
</cp:coreProperties>
</file>