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6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'прил.6'!$A$1:$G$169</definedName>
  </definedNames>
  <calcPr fullCalcOnLoad="1"/>
</workbook>
</file>

<file path=xl/sharedStrings.xml><?xml version="1.0" encoding="utf-8"?>
<sst xmlns="http://schemas.openxmlformats.org/spreadsheetml/2006/main" count="332" uniqueCount="154">
  <si>
    <t>Рапределение бюджетных ассигнований по разделам, подразделам, целевым статьям</t>
  </si>
  <si>
    <t>Наименование</t>
  </si>
  <si>
    <t>Рз</t>
  </si>
  <si>
    <t>ПР</t>
  </si>
  <si>
    <t>ЦСР</t>
  </si>
  <si>
    <t>ВР</t>
  </si>
  <si>
    <t xml:space="preserve">В том числе за счет субвенций </t>
  </si>
  <si>
    <t>Администрация сельское поселение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</si>
  <si>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</si>
  <si>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</si>
  <si>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6000000000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</si>
  <si>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</si>
  <si>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</si>
  <si>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6000007050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</si>
  <si>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</si>
  <si>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</si>
  <si>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</si>
  <si>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государственных(муниципальных )нужд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</si>
  <si>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</si>
  <si>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</si>
  <si>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</si>
  <si>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</si>
  <si>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</si>
  <si>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состояния</t>
  </si>
  <si>
    <t>Другие вопросы в области национальной безопасности и правоохранительной деятельности</t>
  </si>
  <si>
    <t>0100982300</t>
  </si>
  <si>
    <t>Межбюджетные трансферты</t>
  </si>
  <si>
    <t xml:space="preserve">Иные межбюджетные трансферты </t>
  </si>
  <si>
    <t>01009S2300</t>
  </si>
  <si>
    <t>Национальная экономика</t>
  </si>
  <si>
    <t>Общеэкономические вопросы</t>
  </si>
  <si>
    <t>Дорожное хозяйство (дорожные фонды)</t>
  </si>
  <si>
    <t>0400000000</t>
  </si>
  <si>
    <t>0400274190</t>
  </si>
  <si>
    <t>0400374190</t>
  </si>
  <si>
    <t>Связь и информатика</t>
  </si>
  <si>
    <t>0700000000</t>
  </si>
  <si>
    <t>Жилищно-коммунальное хозяйство</t>
  </si>
  <si>
    <t>00</t>
  </si>
  <si>
    <t>Жилищное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</si>
  <si>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</si>
  <si>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</si>
  <si>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</si>
  <si>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</si>
  <si>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</si>
  <si>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</si>
  <si>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</si>
  <si>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Подпрограмма 1 «Содержание уличного освещения»</t>
  </si>
  <si>
    <t>0210100000</t>
  </si>
  <si>
    <t>0210176100</t>
  </si>
  <si>
    <t>Образование</t>
  </si>
  <si>
    <t>07</t>
  </si>
  <si>
    <t>Молодежная политика и оздоровление детей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</si>
  <si>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</si>
  <si>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0500000000</t>
  </si>
  <si>
    <t>Подпрограмма 2. «Развитие молодежной политики»</t>
  </si>
  <si>
    <t>0520000000</t>
  </si>
  <si>
    <t xml:space="preserve">Культура, кинематография </t>
  </si>
  <si>
    <t>Культура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</si>
  <si>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</si>
  <si>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Подпрограмма 1.«Развитие культуры"</t>
  </si>
  <si>
    <t>0510000000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</si>
  <si>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</si>
  <si>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</si>
  <si>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</si>
  <si>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</si>
  <si>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Средства массовой информации</t>
  </si>
  <si>
    <t>Другие вопросы в области средств массовой информации</t>
  </si>
  <si>
    <t>Иные межбюджетные трансферты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</si>
  <si>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</si>
  <si>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</si>
  <si>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Глава (высшее должностное лицо) муниципального образования</t>
  </si>
  <si>
    <t>Расходы на обеспечение функций органов местного самоуправления</t>
  </si>
  <si>
    <t>Резервные средства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</si>
  <si>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</si>
  <si>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</si>
  <si>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</si>
  <si>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 выплаты персоналу государственных(муниципальных) органов</t>
  </si>
  <si>
    <t>Расходы на выплаты персоналу государственных(муниципальных) органов</t>
  </si>
  <si>
    <t>Резервные  фонды</t>
  </si>
  <si>
    <t>Резервные  фонды местных администраций</t>
  </si>
  <si>
    <t>Расходы на обеспечение функций органами местного самоуправлени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</si>
  <si>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</si>
  <si>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</si>
  <si>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</si>
  <si>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</si>
  <si>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</si>
  <si>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</si>
  <si>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</si>
  <si>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</si>
  <si>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</si>
  <si>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</si>
  <si>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</si>
  <si>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</si>
  <si>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</si>
  <si>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</si>
  <si>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Капитальный ремонт  государственного жилищного фонда субъектов РФ  и муниципального жилищного фонда</t>
  </si>
  <si>
    <t>0700003520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</si>
  <si>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</si>
  <si>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</si>
  <si>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</si>
  <si>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</si>
  <si>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</si>
  <si>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</si>
  <si>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</si>
  <si>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</si>
  <si>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</si>
  <si>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Расходы на выплату персоналу казенных учреждений</t>
  </si>
  <si>
    <t>0510100000</t>
  </si>
  <si>
    <t>0510100590</t>
  </si>
  <si>
    <t>Уплата налогов,сборов и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</si>
  <si>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</si>
  <si>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</si>
  <si>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</si>
  <si>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Дополнительное пенсионное обеспечение отдельных категорий граждан за счет средств бюджета поселения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</si>
  <si>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</si>
  <si>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Основное мероприятие «Сохранение, развитие, популяризация традиций культуры»</t>
  </si>
  <si>
    <t>Мероприятия по содействию трудоустройства граждан (софинансирование)</t>
  </si>
  <si>
    <t>Санитарная очистка сельского поселения</t>
  </si>
  <si>
    <t>0230176100</t>
  </si>
  <si>
    <t>Прочие благоустройство</t>
  </si>
  <si>
    <t>0240176500</t>
  </si>
  <si>
    <t>Другие вопросы 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</si>
  <si>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характера,гражданская оборона</t>
  </si>
  <si>
    <t>6000002190</t>
  </si>
  <si>
    <t>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2018 год</t>
  </si>
  <si>
    <t>Сумма на  2018 год (рублей)</t>
  </si>
  <si>
    <t>рублей</t>
  </si>
  <si>
    <t>Расходы, направленные на реализацию указов Президента Российской Федерации (софинансирование)</t>
  </si>
  <si>
    <t>Расходы, направленные на реализацию указов Президента Российской Федерации (бюджет автономного округа)</t>
  </si>
  <si>
    <t>0700100000</t>
  </si>
  <si>
    <t>0700102030</t>
  </si>
  <si>
    <t>0700102040</t>
  </si>
  <si>
    <t>0700102400</t>
  </si>
  <si>
    <t>0700150000</t>
  </si>
  <si>
    <t>0700151180</t>
  </si>
  <si>
    <t>0700109300</t>
  </si>
  <si>
    <t>07001D9300</t>
  </si>
  <si>
    <t>0700159300</t>
  </si>
  <si>
    <t>0700185060</t>
  </si>
  <si>
    <t>07001S5060</t>
  </si>
  <si>
    <t>07001S5061</t>
  </si>
  <si>
    <t>07001S5062</t>
  </si>
  <si>
    <t>0700500000</t>
  </si>
  <si>
    <t>0700502400</t>
  </si>
  <si>
    <t>07000000000</t>
  </si>
  <si>
    <t>0700200000</t>
  </si>
  <si>
    <t>0700270220</t>
  </si>
  <si>
    <t>Приложение №3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</si>
  <si>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</si>
  <si>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</si>
  <si>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</si>
  <si>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</si>
  <si>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>к   решению Совета депутатов №  319 от 28.02.2018г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</si>
</sst>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00"/>
    <numFmt numFmtId="174" formatCode="#,##0.0"/>
    <numFmt numFmtId="175" formatCode="00"/>
    <numFmt numFmtId="176" formatCode="00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vertical="top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173" fontId="3" fillId="33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/>
      <protection hidden="1"/>
    </xf>
    <xf numFmtId="173" fontId="7" fillId="0" borderId="10" xfId="54" applyNumberFormat="1" applyFont="1" applyFill="1" applyBorder="1" applyAlignment="1" applyProtection="1">
      <alignment wrapText="1"/>
      <protection hidden="1"/>
    </xf>
    <xf numFmtId="49" fontId="3" fillId="0" borderId="10" xfId="54" applyNumberFormat="1" applyFont="1" applyFill="1" applyBorder="1" applyAlignment="1" applyProtection="1">
      <alignment horizontal="right" wrapText="1"/>
      <protection hidden="1"/>
    </xf>
    <xf numFmtId="49" fontId="7" fillId="0" borderId="10" xfId="54" applyNumberFormat="1" applyFont="1" applyFill="1" applyBorder="1" applyAlignment="1" applyProtection="1">
      <alignment horizontal="right" wrapText="1"/>
      <protection hidden="1"/>
    </xf>
    <xf numFmtId="175" fontId="3" fillId="0" borderId="10" xfId="54" applyNumberFormat="1" applyFont="1" applyFill="1" applyBorder="1" applyAlignment="1" applyProtection="1">
      <alignment horizontal="right" wrapText="1"/>
      <protection hidden="1"/>
    </xf>
    <xf numFmtId="175" fontId="7" fillId="0" borderId="10" xfId="54" applyNumberFormat="1" applyFont="1" applyFill="1" applyBorder="1" applyAlignment="1" applyProtection="1">
      <alignment horizontal="right" wrapText="1"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7" fillId="0" borderId="0" xfId="53" applyFont="1" applyAlignment="1" applyProtection="1">
      <alignment/>
      <protection hidden="1"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7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vertical="center" wrapText="1"/>
      <protection hidden="1"/>
    </xf>
    <xf numFmtId="172" fontId="7" fillId="0" borderId="0" xfId="52" applyNumberFormat="1" applyFont="1" applyFill="1" applyBorder="1" applyAlignment="1" applyProtection="1">
      <alignment vertical="top"/>
      <protection/>
    </xf>
    <xf numFmtId="173" fontId="3" fillId="33" borderId="10" xfId="54" applyNumberFormat="1" applyFont="1" applyFill="1" applyBorder="1" applyAlignment="1" applyProtection="1">
      <alignment horizontal="center" wrapText="1"/>
      <protection hidden="1"/>
    </xf>
    <xf numFmtId="49" fontId="3" fillId="0" borderId="10" xfId="54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wrapText="1"/>
      <protection hidden="1"/>
    </xf>
    <xf numFmtId="49" fontId="47" fillId="0" borderId="10" xfId="54" applyNumberFormat="1" applyFont="1" applyFill="1" applyBorder="1" applyAlignment="1" applyProtection="1">
      <alignment horizontal="center" wrapText="1"/>
      <protection hidden="1"/>
    </xf>
    <xf numFmtId="49" fontId="47" fillId="0" borderId="10" xfId="54" applyNumberFormat="1" applyFont="1" applyFill="1" applyBorder="1" applyAlignment="1" applyProtection="1">
      <alignment horizontal="right"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172" fontId="7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Border="1" applyAlignment="1">
      <alignment wrapText="1"/>
    </xf>
    <xf numFmtId="0" fontId="47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54" applyNumberFormat="1" applyFont="1" applyBorder="1" applyAlignment="1">
      <alignment wrapText="1"/>
      <protection/>
    </xf>
    <xf numFmtId="0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wrapText="1"/>
      <protection hidden="1"/>
    </xf>
    <xf numFmtId="4" fontId="3" fillId="33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 applyProtection="1">
      <alignment/>
      <protection hidden="1"/>
    </xf>
    <xf numFmtId="4" fontId="8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>
      <alignment/>
      <protection/>
    </xf>
    <xf numFmtId="4" fontId="9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>
      <alignment/>
      <protection/>
    </xf>
    <xf numFmtId="0" fontId="6" fillId="0" borderId="11" xfId="54" applyNumberFormat="1" applyFont="1" applyFill="1" applyBorder="1" applyAlignment="1" applyProtection="1">
      <alignment wrapText="1"/>
      <protection hidden="1"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3" fillId="0" borderId="12" xfId="0" applyFont="1" applyBorder="1" applyAlignment="1">
      <alignment horizontal="left" wrapText="1"/>
    </xf>
    <xf numFmtId="0" fontId="7" fillId="0" borderId="0" xfId="53" applyFont="1" applyAlignment="1" applyProtection="1">
      <alignment horizontal="lef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5" outlineLevelRow="1"/>
  <cols>
    <col min="1" max="1" width="64.140625" style="24" customWidth="1"/>
    <col min="2" max="2" width="10.00390625" style="24" customWidth="1"/>
    <col min="3" max="3" width="9.421875" style="24" customWidth="1"/>
    <col min="4" max="4" width="14.140625" style="24" customWidth="1"/>
    <col min="5" max="5" width="13.57421875" style="34" customWidth="1"/>
    <col min="6" max="6" width="14.8515625" style="24" customWidth="1"/>
    <col min="7" max="7" width="12.57421875" style="24" customWidth="1"/>
    <col min="8" max="16384" width="9.140625" style="1" customWidth="1"/>
  </cols>
  <sheetData>
    <row r="1" spans="1:5" ht="15.75">
      <c r="A1" s="20"/>
      <c r="B1" s="20"/>
      <c r="C1" s="21" t="s">
        <v>148</v>
      </c>
      <c r="D1" s="22"/>
      <c r="E1" s="23"/>
    </row>
    <row r="2" spans="1:5" ht="15.75">
      <c r="A2" s="20"/>
      <c r="B2" s="20"/>
      <c r="C2" s="53" t="s">
        <v>153</v>
      </c>
      <c r="D2" s="53"/>
      <c r="E2" s="23"/>
    </row>
    <row r="3" spans="1:5" ht="38.25" customHeight="1">
      <c r="A3" s="20"/>
      <c r="B3" s="20"/>
      <c r="C3" s="53"/>
      <c r="D3" s="53"/>
      <c r="E3" s="23"/>
    </row>
    <row r="4" spans="1:5" ht="15.75">
      <c r="A4" s="20"/>
      <c r="B4" s="20"/>
      <c r="C4" s="25"/>
      <c r="E4" s="23"/>
    </row>
    <row r="5" spans="1:8" ht="15.75">
      <c r="A5" s="55" t="s">
        <v>0</v>
      </c>
      <c r="B5" s="55"/>
      <c r="C5" s="55"/>
      <c r="D5" s="55"/>
      <c r="E5" s="55"/>
      <c r="F5" s="20"/>
      <c r="G5" s="20"/>
      <c r="H5" s="5"/>
    </row>
    <row r="6" spans="1:8" ht="15.75" customHeight="1">
      <c r="A6" s="54" t="s">
        <v>125</v>
      </c>
      <c r="B6" s="54"/>
      <c r="C6" s="54"/>
      <c r="D6" s="54"/>
      <c r="E6" s="54"/>
      <c r="F6" s="26"/>
      <c r="G6" s="26"/>
      <c r="H6" s="6"/>
    </row>
    <row r="7" spans="1:8" ht="15.75" customHeight="1">
      <c r="A7" s="54"/>
      <c r="B7" s="54"/>
      <c r="C7" s="54"/>
      <c r="D7" s="54"/>
      <c r="E7" s="54"/>
      <c r="F7" s="26"/>
      <c r="G7" s="26"/>
      <c r="H7" s="6"/>
    </row>
    <row r="8" spans="1:8" ht="15.75" customHeight="1">
      <c r="A8" s="54"/>
      <c r="B8" s="54"/>
      <c r="C8" s="54"/>
      <c r="D8" s="54"/>
      <c r="E8" s="54"/>
      <c r="F8" s="26"/>
      <c r="G8" s="26"/>
      <c r="H8" s="6"/>
    </row>
    <row r="9" spans="1:5" ht="15.75" customHeight="1">
      <c r="A9" s="7"/>
      <c r="B9" s="7"/>
      <c r="C9" s="7"/>
      <c r="D9" s="7"/>
      <c r="E9" s="7"/>
    </row>
    <row r="10" spans="1:5" ht="15.75">
      <c r="A10" s="2"/>
      <c r="B10" s="2"/>
      <c r="C10" s="2"/>
      <c r="D10" s="2"/>
      <c r="E10" s="27" t="s">
        <v>127</v>
      </c>
    </row>
    <row r="11" spans="1:7" ht="63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35" t="s">
        <v>126</v>
      </c>
      <c r="G11" s="35" t="s">
        <v>6</v>
      </c>
    </row>
    <row r="12" spans="1:7" ht="15.75">
      <c r="A12" s="8">
        <v>1</v>
      </c>
      <c r="B12" s="8">
        <v>3</v>
      </c>
      <c r="C12" s="8">
        <v>4</v>
      </c>
      <c r="D12" s="8">
        <v>5</v>
      </c>
      <c r="E12" s="8">
        <v>6</v>
      </c>
      <c r="F12" s="8">
        <v>7</v>
      </c>
      <c r="G12" s="8">
        <v>8</v>
      </c>
    </row>
    <row r="13" spans="1:7" ht="15.75">
      <c r="A13" s="36" t="s">
        <v>7</v>
      </c>
      <c r="B13" s="9"/>
      <c r="C13" s="9"/>
      <c r="D13" s="28"/>
      <c r="E13" s="9"/>
      <c r="F13" s="43">
        <f>F14+F44+F51+F75+F98+F129+F136+F157+F164</f>
        <v>49440488.980000004</v>
      </c>
      <c r="G13" s="43">
        <f>G44+G51+G68+G76+G106</f>
        <v>439200</v>
      </c>
    </row>
    <row r="14" spans="1:7" ht="15.75">
      <c r="A14" s="37" t="s">
        <v>8</v>
      </c>
      <c r="B14" s="10">
        <v>1</v>
      </c>
      <c r="C14" s="11"/>
      <c r="D14" s="29"/>
      <c r="E14" s="12"/>
      <c r="F14" s="44">
        <f>F15+F21+F29+F34</f>
        <v>11505284.18</v>
      </c>
      <c r="G14" s="44"/>
    </row>
    <row r="15" spans="1:7" ht="31.5">
      <c r="A15" s="37" t="s">
        <v>9</v>
      </c>
      <c r="B15" s="10">
        <v>1</v>
      </c>
      <c r="C15" s="11">
        <v>2</v>
      </c>
      <c r="D15" s="29"/>
      <c r="E15" s="12"/>
      <c r="F15" s="45">
        <f>F16</f>
        <v>1616116.15</v>
      </c>
      <c r="G15" s="46"/>
    </row>
    <row r="16" spans="1:7" ht="50.25" customHeight="1">
      <c r="A16" s="38" t="s">
        <v>74</v>
      </c>
      <c r="B16" s="13">
        <v>1</v>
      </c>
      <c r="C16" s="14">
        <v>2</v>
      </c>
      <c r="D16" s="30" t="s">
        <v>36</v>
      </c>
      <c r="E16" s="15"/>
      <c r="F16" s="47">
        <f>F19</f>
        <v>1616116.15</v>
      </c>
      <c r="G16" s="46"/>
    </row>
    <row r="17" spans="1:7" s="3" customFormat="1" ht="100.5" customHeight="1">
      <c r="A17" s="38" t="s">
        <v>75</v>
      </c>
      <c r="B17" s="13">
        <v>1</v>
      </c>
      <c r="C17" s="14">
        <v>2</v>
      </c>
      <c r="D17" s="30" t="s">
        <v>130</v>
      </c>
      <c r="E17" s="15"/>
      <c r="F17" s="47">
        <f>F18</f>
        <v>1616116.15</v>
      </c>
      <c r="G17" s="46"/>
    </row>
    <row r="18" spans="1:7" ht="19.5" customHeight="1">
      <c r="A18" s="38" t="s">
        <v>71</v>
      </c>
      <c r="B18" s="13">
        <v>1</v>
      </c>
      <c r="C18" s="14">
        <v>2</v>
      </c>
      <c r="D18" s="30" t="s">
        <v>131</v>
      </c>
      <c r="E18" s="15"/>
      <c r="F18" s="47">
        <f>F19</f>
        <v>1616116.15</v>
      </c>
      <c r="G18" s="46"/>
    </row>
    <row r="19" spans="1:7" ht="63">
      <c r="A19" s="33" t="s">
        <v>76</v>
      </c>
      <c r="B19" s="13">
        <v>1</v>
      </c>
      <c r="C19" s="14">
        <v>2</v>
      </c>
      <c r="D19" s="30" t="s">
        <v>131</v>
      </c>
      <c r="E19" s="15">
        <v>100</v>
      </c>
      <c r="F19" s="48">
        <f>F20</f>
        <v>1616116.15</v>
      </c>
      <c r="G19" s="46"/>
    </row>
    <row r="20" spans="1:7" ht="31.5">
      <c r="A20" s="33" t="s">
        <v>77</v>
      </c>
      <c r="B20" s="13">
        <v>1</v>
      </c>
      <c r="C20" s="14">
        <v>2</v>
      </c>
      <c r="D20" s="30" t="s">
        <v>131</v>
      </c>
      <c r="E20" s="15">
        <v>120</v>
      </c>
      <c r="F20" s="48">
        <f>1396000+169060.02+51056.13</f>
        <v>1616116.15</v>
      </c>
      <c r="G20" s="46"/>
    </row>
    <row r="21" spans="1:7" ht="50.25" customHeight="1">
      <c r="A21" s="37" t="s">
        <v>11</v>
      </c>
      <c r="B21" s="13">
        <v>1</v>
      </c>
      <c r="C21" s="14">
        <v>4</v>
      </c>
      <c r="D21" s="30"/>
      <c r="E21" s="15"/>
      <c r="F21" s="45">
        <f>F22</f>
        <v>8426247.04</v>
      </c>
      <c r="G21" s="46"/>
    </row>
    <row r="22" spans="1:7" ht="50.25" customHeight="1" outlineLevel="1">
      <c r="A22" s="33" t="s">
        <v>74</v>
      </c>
      <c r="B22" s="13">
        <v>1</v>
      </c>
      <c r="C22" s="14">
        <v>4</v>
      </c>
      <c r="D22" s="30" t="s">
        <v>36</v>
      </c>
      <c r="E22" s="15"/>
      <c r="F22" s="45">
        <f>F24</f>
        <v>8426247.04</v>
      </c>
      <c r="G22" s="46"/>
    </row>
    <row r="23" spans="1:7" ht="78.75" outlineLevel="1">
      <c r="A23" s="33" t="s">
        <v>115</v>
      </c>
      <c r="B23" s="13"/>
      <c r="C23" s="14"/>
      <c r="D23" s="30" t="s">
        <v>130</v>
      </c>
      <c r="E23" s="15"/>
      <c r="F23" s="45">
        <f>F24</f>
        <v>8426247.04</v>
      </c>
      <c r="G23" s="46"/>
    </row>
    <row r="24" spans="1:7" ht="29.25" customHeight="1" outlineLevel="1">
      <c r="A24" s="33" t="s">
        <v>72</v>
      </c>
      <c r="B24" s="13">
        <v>1</v>
      </c>
      <c r="C24" s="14">
        <v>4</v>
      </c>
      <c r="D24" s="30" t="s">
        <v>132</v>
      </c>
      <c r="E24" s="15"/>
      <c r="F24" s="45">
        <f>F25+F27</f>
        <v>8426247.04</v>
      </c>
      <c r="G24" s="46"/>
    </row>
    <row r="25" spans="1:7" s="3" customFormat="1" ht="67.5" customHeight="1">
      <c r="A25" s="33" t="s">
        <v>76</v>
      </c>
      <c r="B25" s="13">
        <v>1</v>
      </c>
      <c r="C25" s="14">
        <v>4</v>
      </c>
      <c r="D25" s="30" t="s">
        <v>132</v>
      </c>
      <c r="E25" s="15">
        <v>100</v>
      </c>
      <c r="F25" s="45">
        <f>F26</f>
        <v>8134274.04</v>
      </c>
      <c r="G25" s="46"/>
    </row>
    <row r="26" spans="1:7" s="3" customFormat="1" ht="39.75" customHeight="1">
      <c r="A26" s="33" t="s">
        <v>78</v>
      </c>
      <c r="B26" s="13">
        <v>1</v>
      </c>
      <c r="C26" s="14">
        <v>4</v>
      </c>
      <c r="D26" s="30" t="s">
        <v>132</v>
      </c>
      <c r="E26" s="15">
        <v>120</v>
      </c>
      <c r="F26" s="48">
        <f>7755400+290993.89+87880.15</f>
        <v>8134274.04</v>
      </c>
      <c r="G26" s="46"/>
    </row>
    <row r="27" spans="1:7" ht="15.75">
      <c r="A27" s="33" t="s">
        <v>26</v>
      </c>
      <c r="B27" s="13">
        <v>1</v>
      </c>
      <c r="C27" s="14">
        <v>4</v>
      </c>
      <c r="D27" s="30" t="s">
        <v>132</v>
      </c>
      <c r="E27" s="15">
        <v>500</v>
      </c>
      <c r="F27" s="48">
        <f>F28</f>
        <v>291973</v>
      </c>
      <c r="G27" s="46"/>
    </row>
    <row r="28" spans="1:7" ht="15.75">
      <c r="A28" s="33" t="s">
        <v>68</v>
      </c>
      <c r="B28" s="13">
        <v>1</v>
      </c>
      <c r="C28" s="14">
        <v>4</v>
      </c>
      <c r="D28" s="30" t="s">
        <v>132</v>
      </c>
      <c r="E28" s="15">
        <v>540</v>
      </c>
      <c r="F28" s="48">
        <v>291973</v>
      </c>
      <c r="G28" s="46"/>
    </row>
    <row r="29" spans="1:7" s="4" customFormat="1" ht="15.75">
      <c r="A29" s="37" t="s">
        <v>79</v>
      </c>
      <c r="B29" s="10">
        <v>1</v>
      </c>
      <c r="C29" s="11">
        <v>11</v>
      </c>
      <c r="D29" s="29"/>
      <c r="E29" s="12"/>
      <c r="F29" s="45">
        <f>F33</f>
        <v>100000</v>
      </c>
      <c r="G29" s="49"/>
    </row>
    <row r="30" spans="1:7" ht="15.75">
      <c r="A30" s="39" t="s">
        <v>12</v>
      </c>
      <c r="B30" s="13">
        <v>1</v>
      </c>
      <c r="C30" s="14">
        <v>11</v>
      </c>
      <c r="D30" s="30" t="s">
        <v>10</v>
      </c>
      <c r="E30" s="12"/>
      <c r="F30" s="48">
        <f>F31</f>
        <v>100000</v>
      </c>
      <c r="G30" s="49"/>
    </row>
    <row r="31" spans="1:7" ht="15.75">
      <c r="A31" s="33" t="s">
        <v>80</v>
      </c>
      <c r="B31" s="13">
        <v>1</v>
      </c>
      <c r="C31" s="14">
        <v>11</v>
      </c>
      <c r="D31" s="30" t="s">
        <v>13</v>
      </c>
      <c r="E31" s="15"/>
      <c r="F31" s="48">
        <f>F32</f>
        <v>100000</v>
      </c>
      <c r="G31" s="46"/>
    </row>
    <row r="32" spans="1:7" s="3" customFormat="1" ht="15.75">
      <c r="A32" s="39" t="s">
        <v>14</v>
      </c>
      <c r="B32" s="13">
        <v>1</v>
      </c>
      <c r="C32" s="14">
        <v>11</v>
      </c>
      <c r="D32" s="30" t="s">
        <v>13</v>
      </c>
      <c r="E32" s="15">
        <v>800</v>
      </c>
      <c r="F32" s="48">
        <f>F33</f>
        <v>100000</v>
      </c>
      <c r="G32" s="46"/>
    </row>
    <row r="33" spans="1:7" s="3" customFormat="1" ht="15.75">
      <c r="A33" s="39" t="s">
        <v>73</v>
      </c>
      <c r="B33" s="13">
        <v>1</v>
      </c>
      <c r="C33" s="14">
        <v>11</v>
      </c>
      <c r="D33" s="30" t="s">
        <v>13</v>
      </c>
      <c r="E33" s="15">
        <v>870</v>
      </c>
      <c r="F33" s="48">
        <v>100000</v>
      </c>
      <c r="G33" s="46"/>
    </row>
    <row r="34" spans="1:7" s="3" customFormat="1" ht="15.75">
      <c r="A34" s="37" t="s">
        <v>15</v>
      </c>
      <c r="B34" s="10">
        <v>1</v>
      </c>
      <c r="C34" s="11">
        <v>13</v>
      </c>
      <c r="D34" s="30"/>
      <c r="E34" s="15"/>
      <c r="F34" s="45">
        <f>F35</f>
        <v>1362920.99</v>
      </c>
      <c r="G34" s="48"/>
    </row>
    <row r="35" spans="1:7" s="3" customFormat="1" ht="47.25">
      <c r="A35" s="33" t="s">
        <v>74</v>
      </c>
      <c r="B35" s="13">
        <v>1</v>
      </c>
      <c r="C35" s="14">
        <v>13</v>
      </c>
      <c r="D35" s="30" t="s">
        <v>36</v>
      </c>
      <c r="E35" s="15"/>
      <c r="F35" s="47">
        <f>F36</f>
        <v>1362920.99</v>
      </c>
      <c r="G35" s="48"/>
    </row>
    <row r="36" spans="1:7" s="3" customFormat="1" ht="78.75">
      <c r="A36" s="39" t="s">
        <v>115</v>
      </c>
      <c r="B36" s="13">
        <v>1</v>
      </c>
      <c r="C36" s="14">
        <v>13</v>
      </c>
      <c r="D36" s="31" t="s">
        <v>130</v>
      </c>
      <c r="E36" s="15"/>
      <c r="F36" s="47">
        <f>F37</f>
        <v>1362920.99</v>
      </c>
      <c r="G36" s="48"/>
    </row>
    <row r="37" spans="1:7" s="3" customFormat="1" ht="31.5">
      <c r="A37" s="33" t="s">
        <v>81</v>
      </c>
      <c r="B37" s="13">
        <v>1</v>
      </c>
      <c r="C37" s="14">
        <v>13</v>
      </c>
      <c r="D37" s="30" t="s">
        <v>133</v>
      </c>
      <c r="E37" s="15"/>
      <c r="F37" s="48">
        <f>F38+F40+F42</f>
        <v>1362920.99</v>
      </c>
      <c r="G37" s="48"/>
    </row>
    <row r="38" spans="1:7" s="3" customFormat="1" ht="63">
      <c r="A38" s="39" t="s">
        <v>76</v>
      </c>
      <c r="B38" s="13">
        <v>1</v>
      </c>
      <c r="C38" s="14">
        <v>13</v>
      </c>
      <c r="D38" s="30" t="s">
        <v>133</v>
      </c>
      <c r="E38" s="15">
        <v>100</v>
      </c>
      <c r="F38" s="48">
        <f>F39</f>
        <v>237400</v>
      </c>
      <c r="G38" s="48"/>
    </row>
    <row r="39" spans="1:7" s="3" customFormat="1" ht="31.5">
      <c r="A39" s="39" t="s">
        <v>78</v>
      </c>
      <c r="B39" s="13">
        <v>1</v>
      </c>
      <c r="C39" s="14">
        <v>13</v>
      </c>
      <c r="D39" s="30" t="s">
        <v>133</v>
      </c>
      <c r="E39" s="15">
        <v>120</v>
      </c>
      <c r="F39" s="48">
        <v>237400</v>
      </c>
      <c r="G39" s="48"/>
    </row>
    <row r="40" spans="1:7" s="3" customFormat="1" ht="31.5">
      <c r="A40" s="33" t="s">
        <v>16</v>
      </c>
      <c r="B40" s="13">
        <v>1</v>
      </c>
      <c r="C40" s="14">
        <v>13</v>
      </c>
      <c r="D40" s="30" t="s">
        <v>133</v>
      </c>
      <c r="E40" s="15">
        <v>200</v>
      </c>
      <c r="F40" s="48">
        <f>F41</f>
        <v>997335.85</v>
      </c>
      <c r="G40" s="48"/>
    </row>
    <row r="41" spans="1:7" s="3" customFormat="1" ht="31.5">
      <c r="A41" s="33" t="s">
        <v>17</v>
      </c>
      <c r="B41" s="13">
        <v>1</v>
      </c>
      <c r="C41" s="14">
        <v>13</v>
      </c>
      <c r="D41" s="30" t="s">
        <v>133</v>
      </c>
      <c r="E41" s="15">
        <v>240</v>
      </c>
      <c r="F41" s="48">
        <f>837700+120485.85+39150</f>
        <v>997335.85</v>
      </c>
      <c r="G41" s="48"/>
    </row>
    <row r="42" spans="1:7" ht="15.75">
      <c r="A42" s="33" t="s">
        <v>14</v>
      </c>
      <c r="B42" s="13">
        <v>1</v>
      </c>
      <c r="C42" s="14">
        <v>13</v>
      </c>
      <c r="D42" s="30" t="s">
        <v>133</v>
      </c>
      <c r="E42" s="15">
        <v>800</v>
      </c>
      <c r="F42" s="48">
        <f>F43</f>
        <v>128185.13999999998</v>
      </c>
      <c r="G42" s="48"/>
    </row>
    <row r="43" spans="1:7" ht="15.75">
      <c r="A43" s="39" t="s">
        <v>69</v>
      </c>
      <c r="B43" s="13">
        <v>1</v>
      </c>
      <c r="C43" s="14">
        <v>13</v>
      </c>
      <c r="D43" s="30" t="s">
        <v>133</v>
      </c>
      <c r="E43" s="15">
        <v>850</v>
      </c>
      <c r="F43" s="48">
        <f>90000+120485.85+10000+28185.14-120485.85</f>
        <v>128185.13999999998</v>
      </c>
      <c r="G43" s="48"/>
    </row>
    <row r="44" spans="1:7" ht="15.75">
      <c r="A44" s="37" t="s">
        <v>18</v>
      </c>
      <c r="B44" s="10">
        <v>2</v>
      </c>
      <c r="C44" s="11">
        <v>0</v>
      </c>
      <c r="D44" s="29"/>
      <c r="E44" s="12"/>
      <c r="F44" s="44">
        <f>F45</f>
        <v>393800</v>
      </c>
      <c r="G44" s="44">
        <f>F44</f>
        <v>393800</v>
      </c>
    </row>
    <row r="45" spans="1:7" ht="47.25">
      <c r="A45" s="39" t="s">
        <v>74</v>
      </c>
      <c r="B45" s="13">
        <v>2</v>
      </c>
      <c r="C45" s="14">
        <v>3</v>
      </c>
      <c r="D45" s="31" t="s">
        <v>36</v>
      </c>
      <c r="E45" s="12"/>
      <c r="F45" s="44">
        <f>F47</f>
        <v>393800</v>
      </c>
      <c r="G45" s="44">
        <f>F45</f>
        <v>393800</v>
      </c>
    </row>
    <row r="46" spans="1:7" ht="78.75">
      <c r="A46" s="39" t="s">
        <v>115</v>
      </c>
      <c r="B46" s="13">
        <v>2</v>
      </c>
      <c r="C46" s="14">
        <v>3</v>
      </c>
      <c r="D46" s="31" t="s">
        <v>130</v>
      </c>
      <c r="E46" s="12"/>
      <c r="F46" s="44"/>
      <c r="G46" s="44"/>
    </row>
    <row r="47" spans="1:7" ht="15.75">
      <c r="A47" s="33" t="s">
        <v>19</v>
      </c>
      <c r="B47" s="13">
        <v>2</v>
      </c>
      <c r="C47" s="14">
        <v>3</v>
      </c>
      <c r="D47" s="30" t="s">
        <v>134</v>
      </c>
      <c r="E47" s="15"/>
      <c r="F47" s="48">
        <f>F48</f>
        <v>393800</v>
      </c>
      <c r="G47" s="48">
        <f>F47</f>
        <v>393800</v>
      </c>
    </row>
    <row r="48" spans="1:7" ht="15.75">
      <c r="A48" s="33" t="s">
        <v>20</v>
      </c>
      <c r="B48" s="13">
        <v>2</v>
      </c>
      <c r="C48" s="14">
        <v>3</v>
      </c>
      <c r="D48" s="30" t="s">
        <v>135</v>
      </c>
      <c r="E48" s="15"/>
      <c r="F48" s="48">
        <f>F49</f>
        <v>393800</v>
      </c>
      <c r="G48" s="48">
        <f>F48</f>
        <v>393800</v>
      </c>
    </row>
    <row r="49" spans="1:7" ht="63">
      <c r="A49" s="33" t="s">
        <v>70</v>
      </c>
      <c r="B49" s="13">
        <v>2</v>
      </c>
      <c r="C49" s="14">
        <v>3</v>
      </c>
      <c r="D49" s="30" t="s">
        <v>135</v>
      </c>
      <c r="E49" s="15">
        <v>100</v>
      </c>
      <c r="F49" s="48">
        <f>F50</f>
        <v>393800</v>
      </c>
      <c r="G49" s="48">
        <f>F49</f>
        <v>393800</v>
      </c>
    </row>
    <row r="50" spans="1:7" ht="31.5">
      <c r="A50" s="33" t="s">
        <v>82</v>
      </c>
      <c r="B50" s="13">
        <v>2</v>
      </c>
      <c r="C50" s="14">
        <v>3</v>
      </c>
      <c r="D50" s="30" t="s">
        <v>135</v>
      </c>
      <c r="E50" s="15">
        <v>120</v>
      </c>
      <c r="F50" s="48">
        <v>393800</v>
      </c>
      <c r="G50" s="48">
        <v>393800</v>
      </c>
    </row>
    <row r="51" spans="1:7" ht="31.5">
      <c r="A51" s="37" t="s">
        <v>21</v>
      </c>
      <c r="B51" s="10">
        <v>3</v>
      </c>
      <c r="C51" s="11">
        <v>0</v>
      </c>
      <c r="D51" s="29"/>
      <c r="E51" s="12"/>
      <c r="F51" s="44">
        <f>F52+F67+F62</f>
        <v>103020</v>
      </c>
      <c r="G51" s="44">
        <f>G52</f>
        <v>45400</v>
      </c>
    </row>
    <row r="52" spans="1:7" ht="15.75">
      <c r="A52" s="33" t="s">
        <v>22</v>
      </c>
      <c r="B52" s="13">
        <v>3</v>
      </c>
      <c r="C52" s="14">
        <v>4</v>
      </c>
      <c r="D52" s="30"/>
      <c r="E52" s="15"/>
      <c r="F52" s="48">
        <f>F53</f>
        <v>45390</v>
      </c>
      <c r="G52" s="48">
        <v>45400</v>
      </c>
    </row>
    <row r="53" spans="1:7" ht="47.25">
      <c r="A53" s="39" t="s">
        <v>74</v>
      </c>
      <c r="B53" s="13">
        <v>3</v>
      </c>
      <c r="C53" s="14">
        <v>4</v>
      </c>
      <c r="D53" s="31" t="s">
        <v>36</v>
      </c>
      <c r="E53" s="15"/>
      <c r="F53" s="48">
        <f>F55</f>
        <v>45390</v>
      </c>
      <c r="G53" s="48">
        <v>45400</v>
      </c>
    </row>
    <row r="54" spans="1:7" ht="78.75">
      <c r="A54" s="39" t="s">
        <v>115</v>
      </c>
      <c r="B54" s="13">
        <v>3</v>
      </c>
      <c r="C54" s="14">
        <v>4</v>
      </c>
      <c r="D54" s="31" t="s">
        <v>130</v>
      </c>
      <c r="E54" s="15"/>
      <c r="F54" s="48">
        <f>F55</f>
        <v>45390</v>
      </c>
      <c r="G54" s="48">
        <v>45400</v>
      </c>
    </row>
    <row r="55" spans="1:7" ht="31.5">
      <c r="A55" s="33" t="s">
        <v>23</v>
      </c>
      <c r="B55" s="13">
        <v>3</v>
      </c>
      <c r="C55" s="14">
        <v>4</v>
      </c>
      <c r="D55" s="30" t="s">
        <v>136</v>
      </c>
      <c r="E55" s="15"/>
      <c r="F55" s="48">
        <f>F56+F59</f>
        <v>45390</v>
      </c>
      <c r="G55" s="48">
        <v>45400</v>
      </c>
    </row>
    <row r="56" spans="1:7" ht="31.5">
      <c r="A56" s="33" t="s">
        <v>83</v>
      </c>
      <c r="B56" s="13">
        <v>3</v>
      </c>
      <c r="C56" s="14">
        <v>4</v>
      </c>
      <c r="D56" s="30" t="s">
        <v>137</v>
      </c>
      <c r="E56" s="15"/>
      <c r="F56" s="48">
        <f>F57</f>
        <v>5570</v>
      </c>
      <c r="G56" s="48">
        <f>G57</f>
        <v>5600</v>
      </c>
    </row>
    <row r="57" spans="1:7" ht="63">
      <c r="A57" s="33" t="s">
        <v>76</v>
      </c>
      <c r="B57" s="13">
        <v>3</v>
      </c>
      <c r="C57" s="14">
        <v>4</v>
      </c>
      <c r="D57" s="30" t="s">
        <v>137</v>
      </c>
      <c r="E57" s="15">
        <v>100</v>
      </c>
      <c r="F57" s="48">
        <f>F58</f>
        <v>5570</v>
      </c>
      <c r="G57" s="48">
        <f>G58</f>
        <v>5600</v>
      </c>
    </row>
    <row r="58" spans="1:7" ht="31.5">
      <c r="A58" s="33" t="s">
        <v>78</v>
      </c>
      <c r="B58" s="13">
        <v>3</v>
      </c>
      <c r="C58" s="14">
        <v>4</v>
      </c>
      <c r="D58" s="30" t="s">
        <v>137</v>
      </c>
      <c r="E58" s="15">
        <v>120</v>
      </c>
      <c r="F58" s="48">
        <v>5570</v>
      </c>
      <c r="G58" s="48">
        <v>5600</v>
      </c>
    </row>
    <row r="59" spans="1:7" ht="31.5" customHeight="1" outlineLevel="1">
      <c r="A59" s="33" t="s">
        <v>84</v>
      </c>
      <c r="B59" s="13">
        <v>3</v>
      </c>
      <c r="C59" s="14">
        <v>4</v>
      </c>
      <c r="D59" s="30" t="s">
        <v>138</v>
      </c>
      <c r="E59" s="15"/>
      <c r="F59" s="48">
        <f>F60</f>
        <v>39820</v>
      </c>
      <c r="G59" s="48">
        <f>G60</f>
        <v>39800</v>
      </c>
    </row>
    <row r="60" spans="1:7" ht="63">
      <c r="A60" s="33" t="s">
        <v>85</v>
      </c>
      <c r="B60" s="13">
        <v>3</v>
      </c>
      <c r="C60" s="14">
        <v>4</v>
      </c>
      <c r="D60" s="30" t="s">
        <v>138</v>
      </c>
      <c r="E60" s="15">
        <v>100</v>
      </c>
      <c r="F60" s="48">
        <f>F61</f>
        <v>39820</v>
      </c>
      <c r="G60" s="48">
        <f>G61</f>
        <v>39800</v>
      </c>
    </row>
    <row r="61" spans="1:7" ht="31.5">
      <c r="A61" s="33" t="s">
        <v>78</v>
      </c>
      <c r="B61" s="13">
        <v>3</v>
      </c>
      <c r="C61" s="14">
        <v>4</v>
      </c>
      <c r="D61" s="30" t="s">
        <v>138</v>
      </c>
      <c r="E61" s="15">
        <v>120</v>
      </c>
      <c r="F61" s="48">
        <v>39820</v>
      </c>
      <c r="G61" s="48">
        <v>39800</v>
      </c>
    </row>
    <row r="62" spans="1:7" ht="26.25">
      <c r="A62" s="41" t="s">
        <v>122</v>
      </c>
      <c r="B62" s="10">
        <v>3</v>
      </c>
      <c r="C62" s="11">
        <v>9</v>
      </c>
      <c r="D62" s="30"/>
      <c r="E62" s="15"/>
      <c r="F62" s="44">
        <f>F63</f>
        <v>37700</v>
      </c>
      <c r="G62" s="48"/>
    </row>
    <row r="63" spans="1:7" ht="15.75">
      <c r="A63" s="42" t="s">
        <v>12</v>
      </c>
      <c r="B63" s="13">
        <v>3</v>
      </c>
      <c r="C63" s="14">
        <v>9</v>
      </c>
      <c r="D63" s="30" t="s">
        <v>10</v>
      </c>
      <c r="E63" s="15"/>
      <c r="F63" s="48">
        <f>F64</f>
        <v>37700</v>
      </c>
      <c r="G63" s="48"/>
    </row>
    <row r="64" spans="1:7" ht="26.25">
      <c r="A64" s="42" t="s">
        <v>123</v>
      </c>
      <c r="B64" s="13">
        <v>3</v>
      </c>
      <c r="C64" s="14">
        <v>9</v>
      </c>
      <c r="D64" s="30" t="s">
        <v>124</v>
      </c>
      <c r="E64" s="15"/>
      <c r="F64" s="48">
        <f>F65</f>
        <v>37700</v>
      </c>
      <c r="G64" s="48"/>
    </row>
    <row r="65" spans="1:7" ht="26.25">
      <c r="A65" s="42" t="s">
        <v>16</v>
      </c>
      <c r="B65" s="13">
        <v>3</v>
      </c>
      <c r="C65" s="14">
        <v>9</v>
      </c>
      <c r="D65" s="30" t="s">
        <v>124</v>
      </c>
      <c r="E65" s="15">
        <v>200</v>
      </c>
      <c r="F65" s="48">
        <f>F66</f>
        <v>37700</v>
      </c>
      <c r="G65" s="48"/>
    </row>
    <row r="66" spans="1:7" ht="26.25">
      <c r="A66" s="42" t="s">
        <v>17</v>
      </c>
      <c r="B66" s="13">
        <v>3</v>
      </c>
      <c r="C66" s="14">
        <v>9</v>
      </c>
      <c r="D66" s="30" t="s">
        <v>124</v>
      </c>
      <c r="E66" s="15">
        <v>240</v>
      </c>
      <c r="F66" s="48">
        <v>37700</v>
      </c>
      <c r="G66" s="48"/>
    </row>
    <row r="67" spans="1:7" ht="31.5">
      <c r="A67" s="37" t="s">
        <v>24</v>
      </c>
      <c r="B67" s="10">
        <v>3</v>
      </c>
      <c r="C67" s="11">
        <v>14</v>
      </c>
      <c r="D67" s="29"/>
      <c r="E67" s="12"/>
      <c r="F67" s="44">
        <f>F68</f>
        <v>19930</v>
      </c>
      <c r="G67" s="48"/>
    </row>
    <row r="68" spans="1:7" ht="47.25">
      <c r="A68" s="39" t="s">
        <v>86</v>
      </c>
      <c r="B68" s="13">
        <v>3</v>
      </c>
      <c r="C68" s="14">
        <v>14</v>
      </c>
      <c r="D68" s="30" t="s">
        <v>87</v>
      </c>
      <c r="E68" s="15"/>
      <c r="F68" s="48">
        <f>F69+F72</f>
        <v>19930</v>
      </c>
      <c r="G68" s="48"/>
    </row>
    <row r="69" spans="1:7" ht="78.75">
      <c r="A69" s="39" t="s">
        <v>88</v>
      </c>
      <c r="B69" s="13">
        <v>3</v>
      </c>
      <c r="C69" s="14">
        <v>14</v>
      </c>
      <c r="D69" s="30" t="s">
        <v>25</v>
      </c>
      <c r="E69" s="15"/>
      <c r="F69" s="48">
        <f>F71</f>
        <v>13950</v>
      </c>
      <c r="G69" s="48"/>
    </row>
    <row r="70" spans="1:7" ht="31.5">
      <c r="A70" s="33" t="s">
        <v>16</v>
      </c>
      <c r="B70" s="13">
        <v>3</v>
      </c>
      <c r="C70" s="14">
        <v>14</v>
      </c>
      <c r="D70" s="30" t="s">
        <v>25</v>
      </c>
      <c r="E70" s="15">
        <v>200</v>
      </c>
      <c r="F70" s="48">
        <f>F71</f>
        <v>13950</v>
      </c>
      <c r="G70" s="48"/>
    </row>
    <row r="71" spans="1:7" ht="31.5">
      <c r="A71" s="33" t="s">
        <v>17</v>
      </c>
      <c r="B71" s="13">
        <v>3</v>
      </c>
      <c r="C71" s="14">
        <v>14</v>
      </c>
      <c r="D71" s="30" t="s">
        <v>25</v>
      </c>
      <c r="E71" s="15">
        <v>240</v>
      </c>
      <c r="F71" s="48">
        <v>13950</v>
      </c>
      <c r="G71" s="48"/>
    </row>
    <row r="72" spans="1:7" ht="94.5">
      <c r="A72" s="39" t="s">
        <v>89</v>
      </c>
      <c r="B72" s="13">
        <v>3</v>
      </c>
      <c r="C72" s="14">
        <v>14</v>
      </c>
      <c r="D72" s="30" t="s">
        <v>28</v>
      </c>
      <c r="E72" s="15"/>
      <c r="F72" s="48">
        <f>F74</f>
        <v>5980</v>
      </c>
      <c r="G72" s="48"/>
    </row>
    <row r="73" spans="1:7" ht="31.5">
      <c r="A73" s="33" t="s">
        <v>16</v>
      </c>
      <c r="B73" s="13">
        <v>3</v>
      </c>
      <c r="C73" s="14">
        <v>14</v>
      </c>
      <c r="D73" s="30" t="s">
        <v>28</v>
      </c>
      <c r="E73" s="15">
        <v>200</v>
      </c>
      <c r="F73" s="48">
        <f>F74</f>
        <v>5980</v>
      </c>
      <c r="G73" s="48"/>
    </row>
    <row r="74" spans="1:7" ht="31.5">
      <c r="A74" s="33" t="s">
        <v>17</v>
      </c>
      <c r="B74" s="13">
        <v>3</v>
      </c>
      <c r="C74" s="14">
        <v>14</v>
      </c>
      <c r="D74" s="30" t="s">
        <v>28</v>
      </c>
      <c r="E74" s="15">
        <v>240</v>
      </c>
      <c r="F74" s="48">
        <v>5980</v>
      </c>
      <c r="G74" s="48"/>
    </row>
    <row r="75" spans="1:7" ht="15.75">
      <c r="A75" s="37" t="s">
        <v>29</v>
      </c>
      <c r="B75" s="10">
        <v>4</v>
      </c>
      <c r="C75" s="11">
        <v>0</v>
      </c>
      <c r="D75" s="29"/>
      <c r="E75" s="12"/>
      <c r="F75" s="44">
        <f>F76+F93+F85</f>
        <v>5105767.99</v>
      </c>
      <c r="G75" s="44"/>
    </row>
    <row r="76" spans="1:7" ht="15.75">
      <c r="A76" s="37" t="s">
        <v>30</v>
      </c>
      <c r="B76" s="10">
        <v>4</v>
      </c>
      <c r="C76" s="11">
        <v>1</v>
      </c>
      <c r="D76" s="29"/>
      <c r="E76" s="12"/>
      <c r="F76" s="44">
        <f>F77</f>
        <v>1507192</v>
      </c>
      <c r="G76" s="44"/>
    </row>
    <row r="77" spans="1:7" ht="47.25">
      <c r="A77" s="39" t="s">
        <v>74</v>
      </c>
      <c r="B77" s="13">
        <v>4</v>
      </c>
      <c r="C77" s="14">
        <v>1</v>
      </c>
      <c r="D77" s="30" t="s">
        <v>36</v>
      </c>
      <c r="E77" s="15"/>
      <c r="F77" s="48">
        <f>F78</f>
        <v>1507192</v>
      </c>
      <c r="G77" s="48"/>
    </row>
    <row r="78" spans="1:7" ht="78.75">
      <c r="A78" s="39" t="s">
        <v>115</v>
      </c>
      <c r="B78" s="13">
        <v>4</v>
      </c>
      <c r="C78" s="14">
        <v>1</v>
      </c>
      <c r="D78" s="30" t="s">
        <v>130</v>
      </c>
      <c r="E78" s="15"/>
      <c r="F78" s="48">
        <f>F82+F79</f>
        <v>1507192</v>
      </c>
      <c r="G78" s="48"/>
    </row>
    <row r="79" spans="1:7" ht="31.5">
      <c r="A79" s="33" t="s">
        <v>90</v>
      </c>
      <c r="B79" s="13">
        <v>4</v>
      </c>
      <c r="C79" s="14">
        <v>1</v>
      </c>
      <c r="D79" s="30" t="s">
        <v>139</v>
      </c>
      <c r="E79" s="15"/>
      <c r="F79" s="48">
        <f>F81</f>
        <v>801792</v>
      </c>
      <c r="G79" s="48"/>
    </row>
    <row r="80" spans="1:7" ht="31.5">
      <c r="A80" s="33" t="s">
        <v>16</v>
      </c>
      <c r="B80" s="13">
        <v>4</v>
      </c>
      <c r="C80" s="14">
        <v>1</v>
      </c>
      <c r="D80" s="30" t="s">
        <v>139</v>
      </c>
      <c r="E80" s="15">
        <v>200</v>
      </c>
      <c r="F80" s="48">
        <f>F81</f>
        <v>801792</v>
      </c>
      <c r="G80" s="48"/>
    </row>
    <row r="81" spans="1:7" ht="31.5">
      <c r="A81" s="33" t="s">
        <v>17</v>
      </c>
      <c r="B81" s="13">
        <v>4</v>
      </c>
      <c r="C81" s="14">
        <v>1</v>
      </c>
      <c r="D81" s="30" t="s">
        <v>139</v>
      </c>
      <c r="E81" s="15">
        <v>240</v>
      </c>
      <c r="F81" s="48">
        <f>779500+22292</f>
        <v>801792</v>
      </c>
      <c r="G81" s="48"/>
    </row>
    <row r="82" spans="1:7" ht="31.5">
      <c r="A82" s="33" t="s">
        <v>117</v>
      </c>
      <c r="B82" s="13">
        <v>4</v>
      </c>
      <c r="C82" s="14">
        <v>1</v>
      </c>
      <c r="D82" s="30" t="s">
        <v>140</v>
      </c>
      <c r="E82" s="15"/>
      <c r="F82" s="48">
        <f>F84</f>
        <v>705400</v>
      </c>
      <c r="G82" s="48"/>
    </row>
    <row r="83" spans="1:7" ht="31.5">
      <c r="A83" s="33" t="s">
        <v>16</v>
      </c>
      <c r="B83" s="13">
        <v>4</v>
      </c>
      <c r="C83" s="14">
        <v>1</v>
      </c>
      <c r="D83" s="30" t="s">
        <v>141</v>
      </c>
      <c r="E83" s="15">
        <v>200</v>
      </c>
      <c r="F83" s="48">
        <f>F84</f>
        <v>705400</v>
      </c>
      <c r="G83" s="48"/>
    </row>
    <row r="84" spans="1:7" ht="31.5">
      <c r="A84" s="33" t="s">
        <v>17</v>
      </c>
      <c r="B84" s="13">
        <v>4</v>
      </c>
      <c r="C84" s="14">
        <v>1</v>
      </c>
      <c r="D84" s="30" t="s">
        <v>142</v>
      </c>
      <c r="E84" s="15">
        <v>240</v>
      </c>
      <c r="F84" s="48">
        <v>705400</v>
      </c>
      <c r="G84" s="48"/>
    </row>
    <row r="85" spans="1:7" ht="15.75">
      <c r="A85" s="37" t="s">
        <v>31</v>
      </c>
      <c r="B85" s="10">
        <v>4</v>
      </c>
      <c r="C85" s="11">
        <v>9</v>
      </c>
      <c r="D85" s="29"/>
      <c r="E85" s="12"/>
      <c r="F85" s="44">
        <f>F86</f>
        <v>3357225.99</v>
      </c>
      <c r="G85" s="48"/>
    </row>
    <row r="86" spans="1:7" ht="47.25">
      <c r="A86" s="39" t="s">
        <v>91</v>
      </c>
      <c r="B86" s="13">
        <v>4</v>
      </c>
      <c r="C86" s="14">
        <v>9</v>
      </c>
      <c r="D86" s="30" t="s">
        <v>32</v>
      </c>
      <c r="E86" s="15"/>
      <c r="F86" s="48">
        <f>F87+F90</f>
        <v>3357225.99</v>
      </c>
      <c r="G86" s="48"/>
    </row>
    <row r="87" spans="1:7" ht="31.5">
      <c r="A87" s="39" t="s">
        <v>92</v>
      </c>
      <c r="B87" s="13">
        <v>4</v>
      </c>
      <c r="C87" s="14">
        <v>9</v>
      </c>
      <c r="D87" s="30" t="s">
        <v>33</v>
      </c>
      <c r="E87" s="12"/>
      <c r="F87" s="48">
        <f>F88</f>
        <v>2576825.99</v>
      </c>
      <c r="G87" s="48"/>
    </row>
    <row r="88" spans="1:7" ht="31.5">
      <c r="A88" s="33" t="s">
        <v>16</v>
      </c>
      <c r="B88" s="13">
        <v>4</v>
      </c>
      <c r="C88" s="14">
        <v>9</v>
      </c>
      <c r="D88" s="30" t="s">
        <v>33</v>
      </c>
      <c r="E88" s="15">
        <v>200</v>
      </c>
      <c r="F88" s="48">
        <f>F89</f>
        <v>2576825.99</v>
      </c>
      <c r="G88" s="48"/>
    </row>
    <row r="89" spans="1:7" ht="31.5">
      <c r="A89" s="33" t="s">
        <v>17</v>
      </c>
      <c r="B89" s="13">
        <v>4</v>
      </c>
      <c r="C89" s="14">
        <v>9</v>
      </c>
      <c r="D89" s="30" t="s">
        <v>33</v>
      </c>
      <c r="E89" s="15">
        <v>240</v>
      </c>
      <c r="F89" s="48">
        <f>2522500+54325.99</f>
        <v>2576825.99</v>
      </c>
      <c r="G89" s="48"/>
    </row>
    <row r="90" spans="1:7" ht="15.75">
      <c r="A90" s="39" t="s">
        <v>93</v>
      </c>
      <c r="B90" s="13">
        <v>4</v>
      </c>
      <c r="C90" s="14">
        <v>9</v>
      </c>
      <c r="D90" s="30" t="s">
        <v>34</v>
      </c>
      <c r="E90" s="15"/>
      <c r="F90" s="48">
        <f>F91</f>
        <v>780400</v>
      </c>
      <c r="G90" s="48"/>
    </row>
    <row r="91" spans="1:7" ht="31.5">
      <c r="A91" s="33" t="s">
        <v>16</v>
      </c>
      <c r="B91" s="13">
        <v>4</v>
      </c>
      <c r="C91" s="14">
        <v>9</v>
      </c>
      <c r="D91" s="30" t="s">
        <v>34</v>
      </c>
      <c r="E91" s="15">
        <v>200</v>
      </c>
      <c r="F91" s="48">
        <f>F92</f>
        <v>780400</v>
      </c>
      <c r="G91" s="48"/>
    </row>
    <row r="92" spans="1:7" ht="31.5">
      <c r="A92" s="33" t="s">
        <v>17</v>
      </c>
      <c r="B92" s="13">
        <v>4</v>
      </c>
      <c r="C92" s="14">
        <v>9</v>
      </c>
      <c r="D92" s="30" t="s">
        <v>34</v>
      </c>
      <c r="E92" s="15">
        <v>240</v>
      </c>
      <c r="F92" s="48">
        <v>780400</v>
      </c>
      <c r="G92" s="48"/>
    </row>
    <row r="93" spans="1:7" ht="15.75">
      <c r="A93" s="37" t="s">
        <v>35</v>
      </c>
      <c r="B93" s="10">
        <v>4</v>
      </c>
      <c r="C93" s="11">
        <v>10</v>
      </c>
      <c r="D93" s="29"/>
      <c r="E93" s="12"/>
      <c r="F93" s="44">
        <f>F94</f>
        <v>241350</v>
      </c>
      <c r="G93" s="44"/>
    </row>
    <row r="94" spans="1:7" ht="47.25">
      <c r="A94" s="39" t="s">
        <v>74</v>
      </c>
      <c r="B94" s="13">
        <v>4</v>
      </c>
      <c r="C94" s="14">
        <v>10</v>
      </c>
      <c r="D94" s="30" t="s">
        <v>36</v>
      </c>
      <c r="E94" s="15"/>
      <c r="F94" s="48">
        <f>F95</f>
        <v>241350</v>
      </c>
      <c r="G94" s="44"/>
    </row>
    <row r="95" spans="1:7" ht="31.5">
      <c r="A95" s="39" t="s">
        <v>94</v>
      </c>
      <c r="B95" s="13">
        <v>4</v>
      </c>
      <c r="C95" s="14">
        <v>10</v>
      </c>
      <c r="D95" s="31" t="s">
        <v>143</v>
      </c>
      <c r="E95" s="15"/>
      <c r="F95" s="48">
        <f>F96</f>
        <v>241350</v>
      </c>
      <c r="G95" s="44"/>
    </row>
    <row r="96" spans="1:7" ht="31.5">
      <c r="A96" s="33" t="s">
        <v>16</v>
      </c>
      <c r="B96" s="13">
        <v>4</v>
      </c>
      <c r="C96" s="14">
        <v>10</v>
      </c>
      <c r="D96" s="30" t="s">
        <v>144</v>
      </c>
      <c r="E96" s="15">
        <v>200</v>
      </c>
      <c r="F96" s="48">
        <f>F97</f>
        <v>241350</v>
      </c>
      <c r="G96" s="48"/>
    </row>
    <row r="97" spans="1:7" ht="31.5">
      <c r="A97" s="33" t="s">
        <v>17</v>
      </c>
      <c r="B97" s="13">
        <v>4</v>
      </c>
      <c r="C97" s="14">
        <v>10</v>
      </c>
      <c r="D97" s="30" t="s">
        <v>144</v>
      </c>
      <c r="E97" s="15">
        <v>240</v>
      </c>
      <c r="F97" s="48">
        <f>280500-39150</f>
        <v>241350</v>
      </c>
      <c r="G97" s="48"/>
    </row>
    <row r="98" spans="1:7" ht="15.75">
      <c r="A98" s="37" t="s">
        <v>37</v>
      </c>
      <c r="B98" s="10">
        <v>5</v>
      </c>
      <c r="C98" s="16" t="s">
        <v>38</v>
      </c>
      <c r="D98" s="29"/>
      <c r="E98" s="12"/>
      <c r="F98" s="44">
        <f>F99+F106+F111+F124</f>
        <v>9700917</v>
      </c>
      <c r="G98" s="44"/>
    </row>
    <row r="99" spans="1:7" ht="15.75">
      <c r="A99" s="37" t="s">
        <v>39</v>
      </c>
      <c r="B99" s="10">
        <v>5</v>
      </c>
      <c r="C99" s="16" t="s">
        <v>40</v>
      </c>
      <c r="D99" s="29"/>
      <c r="E99" s="12"/>
      <c r="F99" s="44">
        <f>F100</f>
        <v>410000</v>
      </c>
      <c r="G99" s="44"/>
    </row>
    <row r="100" spans="1:7" ht="31.5">
      <c r="A100" s="39" t="s">
        <v>95</v>
      </c>
      <c r="B100" s="10">
        <v>5</v>
      </c>
      <c r="C100" s="16" t="s">
        <v>40</v>
      </c>
      <c r="D100" s="29" t="s">
        <v>36</v>
      </c>
      <c r="E100" s="12"/>
      <c r="F100" s="44">
        <f>F101</f>
        <v>410000</v>
      </c>
      <c r="G100" s="44"/>
    </row>
    <row r="101" spans="1:7" ht="31.5">
      <c r="A101" s="39" t="s">
        <v>96</v>
      </c>
      <c r="B101" s="13">
        <v>5</v>
      </c>
      <c r="C101" s="17" t="s">
        <v>40</v>
      </c>
      <c r="D101" s="31" t="s">
        <v>97</v>
      </c>
      <c r="E101" s="12"/>
      <c r="F101" s="48">
        <f>F102+F104</f>
        <v>410000</v>
      </c>
      <c r="G101" s="44"/>
    </row>
    <row r="102" spans="1:7" ht="31.5">
      <c r="A102" s="33" t="s">
        <v>16</v>
      </c>
      <c r="B102" s="13">
        <v>5</v>
      </c>
      <c r="C102" s="17" t="s">
        <v>40</v>
      </c>
      <c r="D102" s="31" t="s">
        <v>97</v>
      </c>
      <c r="E102" s="15">
        <v>200</v>
      </c>
      <c r="F102" s="48">
        <f>F103</f>
        <v>400000</v>
      </c>
      <c r="G102" s="44"/>
    </row>
    <row r="103" spans="1:7" ht="31.5">
      <c r="A103" s="33" t="s">
        <v>17</v>
      </c>
      <c r="B103" s="13">
        <v>5</v>
      </c>
      <c r="C103" s="17" t="s">
        <v>40</v>
      </c>
      <c r="D103" s="31" t="s">
        <v>97</v>
      </c>
      <c r="E103" s="15">
        <v>240</v>
      </c>
      <c r="F103" s="48">
        <v>400000</v>
      </c>
      <c r="G103" s="44"/>
    </row>
    <row r="104" spans="1:7" ht="15.75">
      <c r="A104" s="33" t="s">
        <v>14</v>
      </c>
      <c r="B104" s="13">
        <v>5</v>
      </c>
      <c r="C104" s="17" t="s">
        <v>40</v>
      </c>
      <c r="D104" s="31" t="s">
        <v>97</v>
      </c>
      <c r="E104" s="15">
        <v>800</v>
      </c>
      <c r="F104" s="48">
        <f>F105</f>
        <v>10000</v>
      </c>
      <c r="G104" s="44"/>
    </row>
    <row r="105" spans="1:7" ht="15.75">
      <c r="A105" s="39" t="s">
        <v>69</v>
      </c>
      <c r="B105" s="13">
        <v>5</v>
      </c>
      <c r="C105" s="17" t="s">
        <v>40</v>
      </c>
      <c r="D105" s="31" t="s">
        <v>97</v>
      </c>
      <c r="E105" s="15">
        <v>850</v>
      </c>
      <c r="F105" s="48">
        <v>10000</v>
      </c>
      <c r="G105" s="44"/>
    </row>
    <row r="106" spans="1:7" ht="15.75">
      <c r="A106" s="37" t="s">
        <v>41</v>
      </c>
      <c r="B106" s="18">
        <v>5</v>
      </c>
      <c r="C106" s="16" t="s">
        <v>42</v>
      </c>
      <c r="D106" s="29"/>
      <c r="E106" s="12"/>
      <c r="F106" s="44">
        <f>F107</f>
        <v>6850000</v>
      </c>
      <c r="G106" s="49"/>
    </row>
    <row r="107" spans="1:7" ht="15.75">
      <c r="A107" s="39" t="s">
        <v>12</v>
      </c>
      <c r="B107" s="19">
        <v>5</v>
      </c>
      <c r="C107" s="17" t="s">
        <v>42</v>
      </c>
      <c r="D107" s="30" t="s">
        <v>10</v>
      </c>
      <c r="E107" s="15"/>
      <c r="F107" s="48">
        <f>F109</f>
        <v>6850000</v>
      </c>
      <c r="G107" s="46"/>
    </row>
    <row r="108" spans="1:7" ht="78.75">
      <c r="A108" s="39" t="s">
        <v>98</v>
      </c>
      <c r="B108" s="19">
        <v>5</v>
      </c>
      <c r="C108" s="17" t="s">
        <v>42</v>
      </c>
      <c r="D108" s="30" t="s">
        <v>99</v>
      </c>
      <c r="E108" s="15"/>
      <c r="F108" s="48">
        <f>F109</f>
        <v>6850000</v>
      </c>
      <c r="G108" s="46"/>
    </row>
    <row r="109" spans="1:7" ht="15.75">
      <c r="A109" s="39" t="s">
        <v>26</v>
      </c>
      <c r="B109" s="19">
        <v>5</v>
      </c>
      <c r="C109" s="17" t="s">
        <v>42</v>
      </c>
      <c r="D109" s="30" t="s">
        <v>99</v>
      </c>
      <c r="E109" s="15">
        <v>500</v>
      </c>
      <c r="F109" s="48">
        <f>F110</f>
        <v>6850000</v>
      </c>
      <c r="G109" s="46"/>
    </row>
    <row r="110" spans="1:7" ht="18.75" customHeight="1">
      <c r="A110" s="39" t="s">
        <v>27</v>
      </c>
      <c r="B110" s="19">
        <v>5</v>
      </c>
      <c r="C110" s="17" t="s">
        <v>42</v>
      </c>
      <c r="D110" s="30" t="s">
        <v>99</v>
      </c>
      <c r="E110" s="15">
        <v>540</v>
      </c>
      <c r="F110" s="48">
        <v>6850000</v>
      </c>
      <c r="G110" s="46"/>
    </row>
    <row r="111" spans="1:7" ht="23.25" customHeight="1">
      <c r="A111" s="37" t="s">
        <v>43</v>
      </c>
      <c r="B111" s="18">
        <v>5</v>
      </c>
      <c r="C111" s="16" t="s">
        <v>44</v>
      </c>
      <c r="D111" s="29"/>
      <c r="E111" s="12"/>
      <c r="F111" s="44">
        <f aca="true" t="shared" si="0" ref="F111:F122">F112</f>
        <v>2102843</v>
      </c>
      <c r="G111" s="49"/>
    </row>
    <row r="112" spans="1:7" ht="47.25">
      <c r="A112" s="37" t="s">
        <v>45</v>
      </c>
      <c r="B112" s="18">
        <v>5</v>
      </c>
      <c r="C112" s="16" t="s">
        <v>44</v>
      </c>
      <c r="D112" s="29" t="s">
        <v>100</v>
      </c>
      <c r="E112" s="12"/>
      <c r="F112" s="44">
        <f t="shared" si="0"/>
        <v>2102843</v>
      </c>
      <c r="G112" s="49"/>
    </row>
    <row r="113" spans="1:7" ht="15.75">
      <c r="A113" s="37" t="s">
        <v>47</v>
      </c>
      <c r="B113" s="18">
        <v>5</v>
      </c>
      <c r="C113" s="16" t="s">
        <v>44</v>
      </c>
      <c r="D113" s="29" t="s">
        <v>46</v>
      </c>
      <c r="E113" s="12"/>
      <c r="F113" s="44">
        <f>F121+F118+F115</f>
        <v>2102843</v>
      </c>
      <c r="G113" s="46"/>
    </row>
    <row r="114" spans="1:7" ht="15.75">
      <c r="A114" s="40" t="s">
        <v>101</v>
      </c>
      <c r="B114" s="19">
        <v>5</v>
      </c>
      <c r="C114" s="17" t="s">
        <v>44</v>
      </c>
      <c r="D114" s="30" t="s">
        <v>48</v>
      </c>
      <c r="E114" s="15"/>
      <c r="F114" s="48">
        <f>F115</f>
        <v>1400000</v>
      </c>
      <c r="G114" s="46"/>
    </row>
    <row r="115" spans="1:7" ht="15.75">
      <c r="A115" s="40" t="s">
        <v>102</v>
      </c>
      <c r="B115" s="19">
        <v>5</v>
      </c>
      <c r="C115" s="17" t="s">
        <v>44</v>
      </c>
      <c r="D115" s="30" t="s">
        <v>49</v>
      </c>
      <c r="E115" s="15"/>
      <c r="F115" s="48">
        <f t="shared" si="0"/>
        <v>1400000</v>
      </c>
      <c r="G115" s="46"/>
    </row>
    <row r="116" spans="1:7" ht="31.5">
      <c r="A116" s="40" t="s">
        <v>16</v>
      </c>
      <c r="B116" s="19">
        <v>5</v>
      </c>
      <c r="C116" s="17" t="s">
        <v>44</v>
      </c>
      <c r="D116" s="30" t="s">
        <v>49</v>
      </c>
      <c r="E116" s="15">
        <v>200</v>
      </c>
      <c r="F116" s="48">
        <f t="shared" si="0"/>
        <v>1400000</v>
      </c>
      <c r="G116" s="46"/>
    </row>
    <row r="117" spans="1:7" ht="31.5">
      <c r="A117" s="33" t="s">
        <v>17</v>
      </c>
      <c r="B117" s="19">
        <v>5</v>
      </c>
      <c r="C117" s="17" t="s">
        <v>44</v>
      </c>
      <c r="D117" s="30" t="s">
        <v>49</v>
      </c>
      <c r="E117" s="15">
        <v>240</v>
      </c>
      <c r="F117" s="48">
        <v>1400000</v>
      </c>
      <c r="G117" s="46"/>
    </row>
    <row r="118" spans="1:7" ht="15.75">
      <c r="A118" s="40" t="s">
        <v>118</v>
      </c>
      <c r="B118" s="19">
        <v>5</v>
      </c>
      <c r="C118" s="17" t="s">
        <v>44</v>
      </c>
      <c r="D118" s="30" t="s">
        <v>119</v>
      </c>
      <c r="E118" s="15"/>
      <c r="F118" s="48">
        <f t="shared" si="0"/>
        <v>144000</v>
      </c>
      <c r="G118" s="46"/>
    </row>
    <row r="119" spans="1:7" ht="31.5">
      <c r="A119" s="40" t="s">
        <v>16</v>
      </c>
      <c r="B119" s="19">
        <v>5</v>
      </c>
      <c r="C119" s="17" t="s">
        <v>44</v>
      </c>
      <c r="D119" s="30" t="s">
        <v>119</v>
      </c>
      <c r="E119" s="15">
        <v>200</v>
      </c>
      <c r="F119" s="48">
        <f t="shared" si="0"/>
        <v>144000</v>
      </c>
      <c r="G119" s="46"/>
    </row>
    <row r="120" spans="1:7" ht="31.5">
      <c r="A120" s="33" t="s">
        <v>17</v>
      </c>
      <c r="B120" s="19">
        <v>5</v>
      </c>
      <c r="C120" s="17" t="s">
        <v>44</v>
      </c>
      <c r="D120" s="30" t="s">
        <v>119</v>
      </c>
      <c r="E120" s="15">
        <v>240</v>
      </c>
      <c r="F120" s="48">
        <f>220000-76000</f>
        <v>144000</v>
      </c>
      <c r="G120" s="46"/>
    </row>
    <row r="121" spans="1:7" ht="15.75">
      <c r="A121" s="40" t="s">
        <v>120</v>
      </c>
      <c r="B121" s="19">
        <v>5</v>
      </c>
      <c r="C121" s="17" t="s">
        <v>44</v>
      </c>
      <c r="D121" s="30" t="s">
        <v>121</v>
      </c>
      <c r="E121" s="15"/>
      <c r="F121" s="48">
        <f t="shared" si="0"/>
        <v>558843</v>
      </c>
      <c r="G121" s="46"/>
    </row>
    <row r="122" spans="1:7" ht="31.5">
      <c r="A122" s="40" t="s">
        <v>16</v>
      </c>
      <c r="B122" s="19">
        <v>5</v>
      </c>
      <c r="C122" s="17" t="s">
        <v>44</v>
      </c>
      <c r="D122" s="30" t="s">
        <v>121</v>
      </c>
      <c r="E122" s="15">
        <v>200</v>
      </c>
      <c r="F122" s="48">
        <f t="shared" si="0"/>
        <v>558843</v>
      </c>
      <c r="G122" s="46"/>
    </row>
    <row r="123" spans="1:7" ht="31.5">
      <c r="A123" s="33" t="s">
        <v>17</v>
      </c>
      <c r="B123" s="19">
        <v>5</v>
      </c>
      <c r="C123" s="17" t="s">
        <v>44</v>
      </c>
      <c r="D123" s="30" t="s">
        <v>121</v>
      </c>
      <c r="E123" s="15">
        <v>240</v>
      </c>
      <c r="F123" s="48">
        <v>558843</v>
      </c>
      <c r="G123" s="46"/>
    </row>
    <row r="124" spans="1:7" ht="31.5">
      <c r="A124" s="37" t="s">
        <v>103</v>
      </c>
      <c r="B124" s="18">
        <v>5</v>
      </c>
      <c r="C124" s="16" t="s">
        <v>104</v>
      </c>
      <c r="D124" s="29"/>
      <c r="E124" s="12"/>
      <c r="F124" s="44">
        <f>F125</f>
        <v>338074</v>
      </c>
      <c r="G124" s="49"/>
    </row>
    <row r="125" spans="1:7" ht="47.25">
      <c r="A125" s="33" t="s">
        <v>74</v>
      </c>
      <c r="B125" s="19">
        <v>5</v>
      </c>
      <c r="C125" s="17" t="s">
        <v>104</v>
      </c>
      <c r="D125" s="30" t="s">
        <v>145</v>
      </c>
      <c r="E125" s="15"/>
      <c r="F125" s="48">
        <f>F127</f>
        <v>338074</v>
      </c>
      <c r="G125" s="46"/>
    </row>
    <row r="126" spans="1:7" ht="78.75">
      <c r="A126" s="33" t="s">
        <v>115</v>
      </c>
      <c r="B126" s="19">
        <v>5</v>
      </c>
      <c r="C126" s="32" t="s">
        <v>104</v>
      </c>
      <c r="D126" s="30" t="s">
        <v>130</v>
      </c>
      <c r="E126" s="15"/>
      <c r="F126" s="48">
        <f>F127</f>
        <v>338074</v>
      </c>
      <c r="G126" s="46"/>
    </row>
    <row r="127" spans="1:7" ht="15.75">
      <c r="A127" s="33" t="s">
        <v>26</v>
      </c>
      <c r="B127" s="19">
        <v>5</v>
      </c>
      <c r="C127" s="17" t="s">
        <v>104</v>
      </c>
      <c r="D127" s="30" t="s">
        <v>132</v>
      </c>
      <c r="E127" s="15">
        <v>500</v>
      </c>
      <c r="F127" s="48">
        <f>F128</f>
        <v>338074</v>
      </c>
      <c r="G127" s="46"/>
    </row>
    <row r="128" spans="1:7" ht="15.75">
      <c r="A128" s="33" t="s">
        <v>68</v>
      </c>
      <c r="B128" s="19">
        <v>5</v>
      </c>
      <c r="C128" s="17" t="s">
        <v>104</v>
      </c>
      <c r="D128" s="30" t="s">
        <v>132</v>
      </c>
      <c r="E128" s="15">
        <v>540</v>
      </c>
      <c r="F128" s="48">
        <v>338074</v>
      </c>
      <c r="G128" s="46"/>
    </row>
    <row r="129" spans="1:7" ht="15.75">
      <c r="A129" s="37" t="s">
        <v>50</v>
      </c>
      <c r="B129" s="16" t="s">
        <v>51</v>
      </c>
      <c r="C129" s="16" t="s">
        <v>38</v>
      </c>
      <c r="D129" s="29"/>
      <c r="E129" s="16"/>
      <c r="F129" s="44">
        <f>F130</f>
        <v>332000</v>
      </c>
      <c r="G129" s="44"/>
    </row>
    <row r="130" spans="1:7" ht="15.75">
      <c r="A130" s="33" t="s">
        <v>52</v>
      </c>
      <c r="B130" s="13">
        <v>7</v>
      </c>
      <c r="C130" s="14">
        <v>7</v>
      </c>
      <c r="D130" s="30"/>
      <c r="E130" s="15"/>
      <c r="F130" s="48">
        <f>F131</f>
        <v>332000</v>
      </c>
      <c r="G130" s="46"/>
    </row>
    <row r="131" spans="1:7" ht="47.25">
      <c r="A131" s="37" t="s">
        <v>53</v>
      </c>
      <c r="B131" s="10">
        <v>7</v>
      </c>
      <c r="C131" s="11">
        <v>7</v>
      </c>
      <c r="D131" s="29" t="s">
        <v>54</v>
      </c>
      <c r="E131" s="12"/>
      <c r="F131" s="44">
        <f>F132</f>
        <v>332000</v>
      </c>
      <c r="G131" s="46"/>
    </row>
    <row r="132" spans="1:7" ht="15.75">
      <c r="A132" s="37" t="s">
        <v>55</v>
      </c>
      <c r="B132" s="10">
        <v>7</v>
      </c>
      <c r="C132" s="11">
        <v>7</v>
      </c>
      <c r="D132" s="29" t="s">
        <v>56</v>
      </c>
      <c r="E132" s="12"/>
      <c r="F132" s="44">
        <f>F134</f>
        <v>332000</v>
      </c>
      <c r="G132" s="46"/>
    </row>
    <row r="133" spans="1:7" ht="31.5">
      <c r="A133" s="33" t="s">
        <v>105</v>
      </c>
      <c r="B133" s="13">
        <v>7</v>
      </c>
      <c r="C133" s="14">
        <v>7</v>
      </c>
      <c r="D133" s="30" t="s">
        <v>106</v>
      </c>
      <c r="E133" s="15"/>
      <c r="F133" s="48">
        <f>F134</f>
        <v>332000</v>
      </c>
      <c r="G133" s="46"/>
    </row>
    <row r="134" spans="1:7" ht="63">
      <c r="A134" s="33" t="s">
        <v>76</v>
      </c>
      <c r="B134" s="13">
        <v>7</v>
      </c>
      <c r="C134" s="14">
        <v>7</v>
      </c>
      <c r="D134" s="30" t="s">
        <v>106</v>
      </c>
      <c r="E134" s="15">
        <v>100</v>
      </c>
      <c r="F134" s="48">
        <f>F135</f>
        <v>332000</v>
      </c>
      <c r="G134" s="46"/>
    </row>
    <row r="135" spans="1:7" ht="15.75">
      <c r="A135" s="33" t="s">
        <v>107</v>
      </c>
      <c r="B135" s="13">
        <v>7</v>
      </c>
      <c r="C135" s="14">
        <v>7</v>
      </c>
      <c r="D135" s="30" t="s">
        <v>106</v>
      </c>
      <c r="E135" s="15">
        <v>110</v>
      </c>
      <c r="F135" s="48">
        <v>332000</v>
      </c>
      <c r="G135" s="46"/>
    </row>
    <row r="136" spans="1:7" ht="15.75">
      <c r="A136" s="37" t="s">
        <v>57</v>
      </c>
      <c r="B136" s="10">
        <v>8</v>
      </c>
      <c r="C136" s="16" t="s">
        <v>38</v>
      </c>
      <c r="D136" s="29"/>
      <c r="E136" s="12"/>
      <c r="F136" s="44">
        <f>F137</f>
        <v>21934699.810000002</v>
      </c>
      <c r="G136" s="49"/>
    </row>
    <row r="137" spans="1:7" ht="15.75">
      <c r="A137" s="37" t="s">
        <v>58</v>
      </c>
      <c r="B137" s="10">
        <v>8</v>
      </c>
      <c r="C137" s="10">
        <v>1</v>
      </c>
      <c r="D137" s="29"/>
      <c r="E137" s="12"/>
      <c r="F137" s="44">
        <f>F138+F153+F155+F150</f>
        <v>21934699.810000002</v>
      </c>
      <c r="G137" s="44"/>
    </row>
    <row r="138" spans="1:7" ht="47.25">
      <c r="A138" s="37" t="s">
        <v>59</v>
      </c>
      <c r="B138" s="10">
        <v>8</v>
      </c>
      <c r="C138" s="10">
        <v>1</v>
      </c>
      <c r="D138" s="29" t="s">
        <v>54</v>
      </c>
      <c r="E138" s="12"/>
      <c r="F138" s="44">
        <f>F139</f>
        <v>16917809.810000002</v>
      </c>
      <c r="G138" s="48"/>
    </row>
    <row r="139" spans="1:7" ht="15.75">
      <c r="A139" s="37" t="s">
        <v>60</v>
      </c>
      <c r="B139" s="10">
        <v>8</v>
      </c>
      <c r="C139" s="10">
        <v>1</v>
      </c>
      <c r="D139" s="29" t="s">
        <v>61</v>
      </c>
      <c r="E139" s="12"/>
      <c r="F139" s="44">
        <f>F140+F147</f>
        <v>16917809.810000002</v>
      </c>
      <c r="G139" s="48"/>
    </row>
    <row r="140" spans="1:7" ht="31.5">
      <c r="A140" s="33" t="s">
        <v>105</v>
      </c>
      <c r="B140" s="13">
        <v>8</v>
      </c>
      <c r="C140" s="13">
        <v>1</v>
      </c>
      <c r="D140" s="30" t="s">
        <v>108</v>
      </c>
      <c r="E140" s="15"/>
      <c r="F140" s="48">
        <f>F141+F143+F145</f>
        <v>16877809.810000002</v>
      </c>
      <c r="G140" s="48"/>
    </row>
    <row r="141" spans="1:7" ht="63">
      <c r="A141" s="33" t="s">
        <v>76</v>
      </c>
      <c r="B141" s="13">
        <v>8</v>
      </c>
      <c r="C141" s="13">
        <v>1</v>
      </c>
      <c r="D141" s="30" t="s">
        <v>109</v>
      </c>
      <c r="E141" s="15">
        <v>100</v>
      </c>
      <c r="F141" s="48">
        <f>F142</f>
        <v>13193509.81</v>
      </c>
      <c r="G141" s="48"/>
    </row>
    <row r="142" spans="1:7" ht="15.75">
      <c r="A142" s="33" t="s">
        <v>107</v>
      </c>
      <c r="B142" s="13">
        <v>8</v>
      </c>
      <c r="C142" s="13">
        <v>1</v>
      </c>
      <c r="D142" s="30" t="s">
        <v>109</v>
      </c>
      <c r="E142" s="15">
        <v>110</v>
      </c>
      <c r="F142" s="48">
        <f>12792500+307995.25+93014.56</f>
        <v>13193509.81</v>
      </c>
      <c r="G142" s="48"/>
    </row>
    <row r="143" spans="1:7" ht="31.5">
      <c r="A143" s="33" t="s">
        <v>16</v>
      </c>
      <c r="B143" s="13">
        <v>8</v>
      </c>
      <c r="C143" s="13">
        <v>1</v>
      </c>
      <c r="D143" s="30" t="s">
        <v>109</v>
      </c>
      <c r="E143" s="15">
        <v>200</v>
      </c>
      <c r="F143" s="48">
        <f>F144</f>
        <v>2362400</v>
      </c>
      <c r="G143" s="46"/>
    </row>
    <row r="144" spans="1:7" ht="31.5">
      <c r="A144" s="33" t="s">
        <v>17</v>
      </c>
      <c r="B144" s="13">
        <v>8</v>
      </c>
      <c r="C144" s="13">
        <v>1</v>
      </c>
      <c r="D144" s="30" t="s">
        <v>109</v>
      </c>
      <c r="E144" s="15">
        <v>240</v>
      </c>
      <c r="F144" s="48">
        <f>2286400+76000</f>
        <v>2362400</v>
      </c>
      <c r="G144" s="46"/>
    </row>
    <row r="145" spans="1:7" ht="15.75">
      <c r="A145" s="33" t="s">
        <v>14</v>
      </c>
      <c r="B145" s="13">
        <v>8</v>
      </c>
      <c r="C145" s="13">
        <v>1</v>
      </c>
      <c r="D145" s="30" t="s">
        <v>109</v>
      </c>
      <c r="E145" s="15">
        <v>800</v>
      </c>
      <c r="F145" s="48">
        <f>F146</f>
        <v>1321900</v>
      </c>
      <c r="G145" s="46"/>
    </row>
    <row r="146" spans="1:7" ht="15.75">
      <c r="A146" s="33" t="s">
        <v>110</v>
      </c>
      <c r="B146" s="13">
        <v>8</v>
      </c>
      <c r="C146" s="13">
        <v>1</v>
      </c>
      <c r="D146" s="30" t="s">
        <v>109</v>
      </c>
      <c r="E146" s="15">
        <v>850</v>
      </c>
      <c r="F146" s="48">
        <v>1321900</v>
      </c>
      <c r="G146" s="46"/>
    </row>
    <row r="147" spans="1:7" ht="31.5">
      <c r="A147" s="37" t="s">
        <v>116</v>
      </c>
      <c r="B147" s="10">
        <v>8</v>
      </c>
      <c r="C147" s="10">
        <v>1</v>
      </c>
      <c r="D147" s="29" t="s">
        <v>111</v>
      </c>
      <c r="E147" s="12"/>
      <c r="F147" s="44">
        <f>F148</f>
        <v>40000</v>
      </c>
      <c r="G147" s="49"/>
    </row>
    <row r="148" spans="1:7" ht="31.5">
      <c r="A148" s="33" t="s">
        <v>16</v>
      </c>
      <c r="B148" s="13">
        <v>8</v>
      </c>
      <c r="C148" s="13">
        <v>1</v>
      </c>
      <c r="D148" s="30" t="s">
        <v>112</v>
      </c>
      <c r="E148" s="15">
        <v>200</v>
      </c>
      <c r="F148" s="48">
        <f>F149</f>
        <v>40000</v>
      </c>
      <c r="G148" s="46"/>
    </row>
    <row r="149" spans="1:7" ht="31.5">
      <c r="A149" s="33" t="s">
        <v>17</v>
      </c>
      <c r="B149" s="13">
        <v>8</v>
      </c>
      <c r="C149" s="13">
        <v>1</v>
      </c>
      <c r="D149" s="30" t="s">
        <v>112</v>
      </c>
      <c r="E149" s="15">
        <v>240</v>
      </c>
      <c r="F149" s="48">
        <v>40000</v>
      </c>
      <c r="G149" s="46"/>
    </row>
    <row r="150" spans="1:7" ht="47.25">
      <c r="A150" s="37" t="s">
        <v>151</v>
      </c>
      <c r="B150" s="10">
        <v>8</v>
      </c>
      <c r="C150" s="10">
        <v>1</v>
      </c>
      <c r="D150" s="29" t="s">
        <v>152</v>
      </c>
      <c r="E150" s="12"/>
      <c r="F150" s="44">
        <f>F151</f>
        <v>100000</v>
      </c>
      <c r="G150" s="46"/>
    </row>
    <row r="151" spans="1:7" ht="31.5">
      <c r="A151" s="33" t="s">
        <v>16</v>
      </c>
      <c r="B151" s="13">
        <v>8</v>
      </c>
      <c r="C151" s="13">
        <v>1</v>
      </c>
      <c r="D151" s="30" t="s">
        <v>152</v>
      </c>
      <c r="E151" s="15">
        <v>200</v>
      </c>
      <c r="F151" s="48">
        <f>F152</f>
        <v>100000</v>
      </c>
      <c r="G151" s="46"/>
    </row>
    <row r="152" spans="1:7" ht="31.5">
      <c r="A152" s="33" t="s">
        <v>17</v>
      </c>
      <c r="B152" s="13">
        <v>8</v>
      </c>
      <c r="C152" s="13">
        <v>1</v>
      </c>
      <c r="D152" s="30" t="s">
        <v>152</v>
      </c>
      <c r="E152" s="15">
        <v>240</v>
      </c>
      <c r="F152" s="48">
        <v>100000</v>
      </c>
      <c r="G152" s="46"/>
    </row>
    <row r="153" spans="1:7" s="51" customFormat="1" ht="31.5">
      <c r="A153" s="50" t="s">
        <v>129</v>
      </c>
      <c r="B153" s="10">
        <v>8</v>
      </c>
      <c r="C153" s="10">
        <v>1</v>
      </c>
      <c r="D153" s="29" t="s">
        <v>149</v>
      </c>
      <c r="E153" s="12">
        <v>100</v>
      </c>
      <c r="F153" s="44">
        <f>F154</f>
        <v>4425200</v>
      </c>
      <c r="G153" s="49"/>
    </row>
    <row r="154" spans="1:7" ht="31.5">
      <c r="A154" s="33" t="s">
        <v>17</v>
      </c>
      <c r="B154" s="13">
        <v>8</v>
      </c>
      <c r="C154" s="13">
        <v>1</v>
      </c>
      <c r="D154" s="30" t="s">
        <v>149</v>
      </c>
      <c r="E154" s="15">
        <v>110</v>
      </c>
      <c r="F154" s="48">
        <v>4425200</v>
      </c>
      <c r="G154" s="46"/>
    </row>
    <row r="155" spans="1:7" ht="31.5">
      <c r="A155" s="52" t="s">
        <v>128</v>
      </c>
      <c r="B155" s="10">
        <v>8</v>
      </c>
      <c r="C155" s="10">
        <v>1</v>
      </c>
      <c r="D155" s="29" t="s">
        <v>150</v>
      </c>
      <c r="E155" s="12">
        <v>100</v>
      </c>
      <c r="F155" s="44">
        <v>491690</v>
      </c>
      <c r="G155" s="49"/>
    </row>
    <row r="156" spans="1:7" ht="31.5">
      <c r="A156" s="33" t="s">
        <v>17</v>
      </c>
      <c r="B156" s="13">
        <v>8</v>
      </c>
      <c r="C156" s="13">
        <v>1</v>
      </c>
      <c r="D156" s="30" t="s">
        <v>150</v>
      </c>
      <c r="E156" s="15">
        <v>110</v>
      </c>
      <c r="F156" s="48">
        <v>491690</v>
      </c>
      <c r="G156" s="46"/>
    </row>
    <row r="157" spans="1:7" ht="15.75">
      <c r="A157" s="37" t="s">
        <v>62</v>
      </c>
      <c r="B157" s="10">
        <v>10</v>
      </c>
      <c r="C157" s="11">
        <v>0</v>
      </c>
      <c r="D157" s="30"/>
      <c r="E157" s="15"/>
      <c r="F157" s="44">
        <f aca="true" t="shared" si="1" ref="F157:F162">F158</f>
        <v>360000</v>
      </c>
      <c r="G157" s="46"/>
    </row>
    <row r="158" spans="1:7" ht="15.75">
      <c r="A158" s="37" t="s">
        <v>63</v>
      </c>
      <c r="B158" s="10">
        <v>10</v>
      </c>
      <c r="C158" s="11">
        <v>1</v>
      </c>
      <c r="D158" s="29"/>
      <c r="E158" s="12"/>
      <c r="F158" s="44">
        <f t="shared" si="1"/>
        <v>360000</v>
      </c>
      <c r="G158" s="49"/>
    </row>
    <row r="159" spans="1:7" ht="47.25">
      <c r="A159" s="39" t="s">
        <v>74</v>
      </c>
      <c r="B159" s="13">
        <v>10</v>
      </c>
      <c r="C159" s="14">
        <v>1</v>
      </c>
      <c r="D159" s="30" t="s">
        <v>36</v>
      </c>
      <c r="E159" s="15"/>
      <c r="F159" s="48">
        <f t="shared" si="1"/>
        <v>360000</v>
      </c>
      <c r="G159" s="46"/>
    </row>
    <row r="160" spans="1:7" ht="31.5">
      <c r="A160" s="39" t="s">
        <v>113</v>
      </c>
      <c r="B160" s="13">
        <v>10</v>
      </c>
      <c r="C160" s="14">
        <v>1</v>
      </c>
      <c r="D160" s="31" t="s">
        <v>146</v>
      </c>
      <c r="E160" s="15"/>
      <c r="F160" s="48">
        <f t="shared" si="1"/>
        <v>360000</v>
      </c>
      <c r="G160" s="46"/>
    </row>
    <row r="161" spans="1:7" ht="31.5">
      <c r="A161" s="33" t="s">
        <v>114</v>
      </c>
      <c r="B161" s="13">
        <v>10</v>
      </c>
      <c r="C161" s="14">
        <v>1</v>
      </c>
      <c r="D161" s="30" t="s">
        <v>147</v>
      </c>
      <c r="E161" s="15"/>
      <c r="F161" s="48">
        <f t="shared" si="1"/>
        <v>360000</v>
      </c>
      <c r="G161" s="46"/>
    </row>
    <row r="162" spans="1:7" ht="15.75">
      <c r="A162" s="33" t="s">
        <v>64</v>
      </c>
      <c r="B162" s="13">
        <v>10</v>
      </c>
      <c r="C162" s="14">
        <v>1</v>
      </c>
      <c r="D162" s="30" t="s">
        <v>147</v>
      </c>
      <c r="E162" s="15">
        <v>300</v>
      </c>
      <c r="F162" s="48">
        <f t="shared" si="1"/>
        <v>360000</v>
      </c>
      <c r="G162" s="46"/>
    </row>
    <row r="163" spans="1:7" ht="31.5">
      <c r="A163" s="33" t="s">
        <v>65</v>
      </c>
      <c r="B163" s="13">
        <v>10</v>
      </c>
      <c r="C163" s="14">
        <v>1</v>
      </c>
      <c r="D163" s="30" t="s">
        <v>147</v>
      </c>
      <c r="E163" s="15">
        <v>320</v>
      </c>
      <c r="F163" s="48">
        <v>360000</v>
      </c>
      <c r="G163" s="46"/>
    </row>
    <row r="164" spans="1:7" ht="15.75">
      <c r="A164" s="37" t="s">
        <v>66</v>
      </c>
      <c r="B164" s="10">
        <v>12</v>
      </c>
      <c r="C164" s="10">
        <v>0</v>
      </c>
      <c r="D164" s="29"/>
      <c r="E164" s="12"/>
      <c r="F164" s="44">
        <f>F165</f>
        <v>5000</v>
      </c>
      <c r="G164" s="49"/>
    </row>
    <row r="165" spans="1:7" ht="15.75">
      <c r="A165" s="33" t="s">
        <v>67</v>
      </c>
      <c r="B165" s="13">
        <v>12</v>
      </c>
      <c r="C165" s="13">
        <v>4</v>
      </c>
      <c r="D165" s="30"/>
      <c r="E165" s="15"/>
      <c r="F165" s="48">
        <f>F166</f>
        <v>5000</v>
      </c>
      <c r="G165" s="46"/>
    </row>
    <row r="166" spans="1:7" ht="47.25">
      <c r="A166" s="39" t="s">
        <v>74</v>
      </c>
      <c r="B166" s="13">
        <v>12</v>
      </c>
      <c r="C166" s="13">
        <v>4</v>
      </c>
      <c r="D166" s="30" t="s">
        <v>36</v>
      </c>
      <c r="E166" s="15"/>
      <c r="F166" s="48">
        <f>F167</f>
        <v>5000</v>
      </c>
      <c r="G166" s="46"/>
    </row>
    <row r="167" spans="1:7" ht="31.5">
      <c r="A167" s="39" t="s">
        <v>94</v>
      </c>
      <c r="B167" s="13">
        <v>12</v>
      </c>
      <c r="C167" s="13">
        <v>4</v>
      </c>
      <c r="D167" s="31" t="s">
        <v>143</v>
      </c>
      <c r="E167" s="15"/>
      <c r="F167" s="48">
        <f>F168</f>
        <v>5000</v>
      </c>
      <c r="G167" s="46"/>
    </row>
    <row r="168" spans="1:7" ht="31.5">
      <c r="A168" s="33" t="s">
        <v>16</v>
      </c>
      <c r="B168" s="13">
        <v>12</v>
      </c>
      <c r="C168" s="13">
        <v>4</v>
      </c>
      <c r="D168" s="30" t="s">
        <v>144</v>
      </c>
      <c r="E168" s="15">
        <v>200</v>
      </c>
      <c r="F168" s="48">
        <f>F169</f>
        <v>5000</v>
      </c>
      <c r="G168" s="46"/>
    </row>
    <row r="169" spans="1:7" ht="31.5">
      <c r="A169" s="33" t="s">
        <v>17</v>
      </c>
      <c r="B169" s="13">
        <v>12</v>
      </c>
      <c r="C169" s="13">
        <v>4</v>
      </c>
      <c r="D169" s="30" t="s">
        <v>144</v>
      </c>
      <c r="E169" s="15">
        <v>240</v>
      </c>
      <c r="F169" s="48">
        <v>5000</v>
      </c>
      <c r="G169" s="46"/>
    </row>
  </sheetData>
  <sheetProtection/>
  <mergeCells count="3">
    <mergeCell ref="C2:D3"/>
    <mergeCell ref="A6:E8"/>
    <mergeCell ref="A5:E5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2018-03-01T09:20:39Z</dcterms:modified>
  <cp:category/>
  <cp:version/>
  <cp:contentType/>
  <cp:contentStatus/>
</cp:coreProperties>
</file>