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11340" windowHeight="6795"/>
  </bookViews>
  <sheets>
    <sheet name="Расходы" sheetId="1" r:id="rId1"/>
  </sheets>
  <calcPr calcId="124519"/>
</workbook>
</file>

<file path=xl/calcChain.xml><?xml version="1.0" encoding="utf-8"?>
<calcChain xmlns="http://schemas.openxmlformats.org/spreadsheetml/2006/main">
  <c r="G8" i="1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</calcChain>
</file>

<file path=xl/sharedStrings.xml><?xml version="1.0" encoding="utf-8"?>
<sst xmlns="http://schemas.openxmlformats.org/spreadsheetml/2006/main" count="351" uniqueCount="133">
  <si>
    <t/>
  </si>
  <si>
    <t>Наименование</t>
  </si>
  <si>
    <t>Код по бюджетной классификации</t>
  </si>
  <si>
    <t>КЦСР</t>
  </si>
  <si>
    <t>КВР</t>
  </si>
  <si>
    <t>1</t>
  </si>
  <si>
    <t>2</t>
  </si>
  <si>
    <t>3</t>
  </si>
  <si>
    <t>4</t>
  </si>
  <si>
    <t>Муниципальная программа "Профилактика правонарушений в сфере общественного порядка в сельском поселении Мулымья на 2020-2025 годы и на плановый период до 2030 года"</t>
  </si>
  <si>
    <t>0100000000</t>
  </si>
  <si>
    <t>Основное мероприятие "Обеспечение условий по реализации в сельском поселении Мулымья единой государственной политики в сфере межнациональных отношений и профилактики экстремизма"</t>
  </si>
  <si>
    <t>0100300000</t>
  </si>
  <si>
    <t>Мероприятия по созданию условий для деятельности народных дружин</t>
  </si>
  <si>
    <t>0100382300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</si>
  <si>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</si>
  <si>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</si>
  <si>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</si>
  <si>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</si>
  <si>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01003S2300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</si>
  <si>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</si>
  <si>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</si>
  <si>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</si>
  <si>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</si>
  <si>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Муниципальная программа "Благоустройство муниципального образования сельское поселение Мулымья на 2020 – 2025 года и на плановый период до 2030 года</t>
  </si>
  <si>
    <t>0200000000</t>
  </si>
  <si>
    <t>Основное мероприятие "Прочее благоустройство"</t>
  </si>
  <si>
    <t>0200300000</t>
  </si>
  <si>
    <t>Расходы на комплексное планирование и обустройство общественных пространств сельского поселения</t>
  </si>
  <si>
    <t>0200370990</t>
  </si>
  <si>
    <t>Муниципальная программа "Содержание и текущий ремонт внутри поселковых дорог сельского поселения Мулымья на 2020 – 2025 года и на плановый период до 2030 года"</t>
  </si>
  <si>
    <t>0400000000</t>
  </si>
  <si>
    <t>Основное мероприятие "Содержание, реконструкция, ремонт дорог и пешеходных зон"</t>
  </si>
  <si>
    <t>0400100000</t>
  </si>
  <si>
    <t>Расходы на ремонт и зимнее-летнее содержание дорог</t>
  </si>
  <si>
    <t>0400174190</t>
  </si>
  <si>
    <t>Основное мероприятие "Безопасность дорожного движения"</t>
  </si>
  <si>
    <t>0400200000</t>
  </si>
  <si>
    <t>Расходы на безопасность дорожного движения</t>
  </si>
  <si>
    <t>0400274190</t>
  </si>
  <si>
    <t>Муниципальная программа "Развитие культуры, молодежной политики, физической культуры и спорта в сельском поселении Мулымья  на 2020 – 2025 года и на плановый период до 2030 года"</t>
  </si>
  <si>
    <t>0500000000</t>
  </si>
  <si>
    <t>Основное мероприятие "Организация деятельности муниципального учреждения"</t>
  </si>
  <si>
    <t>0500100000</t>
  </si>
  <si>
    <t>Расходы на обеспечение деятельности (оказание услуг) муниципальных учреждений</t>
  </si>
  <si>
    <t>0500100590</t>
  </si>
  <si>
    <t>Расходы на выплаты персоналу казенных учреждений</t>
  </si>
  <si>
    <t>110</t>
  </si>
  <si>
    <t>Иные выплаты персоналу учреждений, за исключением фонда оплаты труда</t>
  </si>
  <si>
    <t>Расходы направленные на исполнение целевых показателей и повышение оплаты труда работникаов муниципальных учреждений культуры</t>
  </si>
  <si>
    <t>0500172580</t>
  </si>
  <si>
    <t>Основное мероприятие "Организация свободного времени молодежи и развитие ее активности, гражданских принципов и патриотического сознания в молодежной сфере"</t>
  </si>
  <si>
    <t>0500200000</t>
  </si>
  <si>
    <t>Расходы на реализацию мероприятий по содействию трудоустройству граждан</t>
  </si>
  <si>
    <t>0500285060</t>
  </si>
  <si>
    <t>Муниципальная программа "Развитие муниципальной службы на территории сельского поселения Мулымья на 2020 - 2025 года и плановый период до 2030 года"</t>
  </si>
  <si>
    <t>0700000000</t>
  </si>
  <si>
    <t>Основное меропритяие "Обеспечение оплаты труда, гарантий и компенсаций для работников администрации поселения в соответсвии с действующим законодательством"</t>
  </si>
  <si>
    <t>0700100000</t>
  </si>
  <si>
    <t>Глава (высшее должностное лицо)муниципального образования</t>
  </si>
  <si>
    <t>0700102030</t>
  </si>
  <si>
    <t>Расходы на обеспечение функций органов местного самоуправления</t>
  </si>
  <si>
    <t>0700102040</t>
  </si>
  <si>
    <t>Межбюджетные трансферты</t>
  </si>
  <si>
    <t>500</t>
  </si>
  <si>
    <t>Иные межбюджетные трансферты</t>
  </si>
  <si>
    <t>540</t>
  </si>
  <si>
    <t xml:space="preserve">Основное мероприятие "Обеспечение социальных гарантий и компенсаций работникам администрации (льготный проезд, санаторно-курортное лечение)" </t>
  </si>
  <si>
    <t>0700200000</t>
  </si>
  <si>
    <t>Прочие мероприятия органов местного самоуправления</t>
  </si>
  <si>
    <t>0700202400</t>
  </si>
  <si>
    <t>Основное мероприятие "Государственная регистрация актов гражданского состояния"</t>
  </si>
  <si>
    <t>0700300000</t>
  </si>
  <si>
    <t>Осуществление переданных полномочий Российской федерации на государственную регистрацию актов гражданского состояния</t>
  </si>
  <si>
    <t>0700359300</t>
  </si>
  <si>
    <t>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Ханты-Мансийскоого автономного округа</t>
  </si>
  <si>
    <t>07003D9300</t>
  </si>
  <si>
    <t>Основное мероприятие "Осуществление первичного воинского учета на территориях, где отсутствуют военные комиссариаты"</t>
  </si>
  <si>
    <t>0700400000</t>
  </si>
  <si>
    <t>Осуществление первичного воинского учета органами местного самоуправления поселений, муниципальных и городских округов</t>
  </si>
  <si>
    <t>0700451180</t>
  </si>
  <si>
    <t>Основное мероприятие "Межбюджетные трансферты, передаваемые бюджету МО Кондинский район из бюджета сельского поселения Мулымья на осуществление части полномочий по решению вопросов местного значения в соответствии с заключенными соглашениями"</t>
  </si>
  <si>
    <t>0700500000</t>
  </si>
  <si>
    <t>Расходы по обеспечению переданных полномочий</t>
  </si>
  <si>
    <t>0700500540</t>
  </si>
  <si>
    <t>0700502040</t>
  </si>
  <si>
    <t>Основное мероприятие "Обеспечение администрации программными продуктами, информационными технологиями, связью"</t>
  </si>
  <si>
    <t>0700800000</t>
  </si>
  <si>
    <t>0700802400</t>
  </si>
  <si>
    <t>Основное мероприятие "Материально-техническое обеспечение администрации поселения"</t>
  </si>
  <si>
    <t>0700900000</t>
  </si>
  <si>
    <t>0700902400</t>
  </si>
  <si>
    <t>Иные бюджетные ассигнования</t>
  </si>
  <si>
    <t>800</t>
  </si>
  <si>
    <t>Уплата налогов, сборов и иных платежей</t>
  </si>
  <si>
    <t>850</t>
  </si>
  <si>
    <t>Основное мероприятие "Дополнительное пенсионное обеспечение отдельных категорий граждан"</t>
  </si>
  <si>
    <t>0701100000</t>
  </si>
  <si>
    <t>Социальные выплаты</t>
  </si>
  <si>
    <t>0701170220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</si>
  <si>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</si>
  <si>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</si>
  <si>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</si>
  <si>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</si>
  <si>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Муниципальная программа "Обслуживание деятельности администрации сельского поселения Мулымья на 2020-2025 годы и на плановый период до 2030 года"</t>
  </si>
  <si>
    <t>0800000000</t>
  </si>
  <si>
    <t>0800100000</t>
  </si>
  <si>
    <t>0800100590</t>
  </si>
  <si>
    <t xml:space="preserve">Основное мероприятие "Обеспечение социальных гарантий и компенсаций работникам администрации (льготный проезд)" </t>
  </si>
  <si>
    <t>0800200000</t>
  </si>
  <si>
    <t>0800200590</t>
  </si>
  <si>
    <t>Основное мероприятие "Организация общественных работ для временного трудоустройства не занятых трудовой деятельностью и безработных граждан"</t>
  </si>
  <si>
    <t>0800300000</t>
  </si>
  <si>
    <t>0800375060</t>
  </si>
  <si>
    <t>Расходы на реализацию мероприятий по содействию трудоустройству граждан (бюджет автон. округа)</t>
  </si>
  <si>
    <t>0800385060</t>
  </si>
  <si>
    <t>Основное мероприятие "Обеспечение автотранспортных средств топливом, запасными частями, иными принадлежностями"</t>
  </si>
  <si>
    <t>0800500000</t>
  </si>
  <si>
    <t>0800500590</t>
  </si>
  <si>
    <t>Основное мероприятие "Материально-техническое обеспечение"</t>
  </si>
  <si>
    <t>0800700000</t>
  </si>
  <si>
    <t>0800700590</t>
  </si>
  <si>
    <t>Непрограммные расходы</t>
  </si>
  <si>
    <t>6000000000</t>
  </si>
  <si>
    <t>Резервные фонды местных администраций</t>
  </si>
  <si>
    <t>6000007050</t>
  </si>
  <si>
    <t>Резервные средства</t>
  </si>
  <si>
    <t>870</t>
  </si>
  <si>
    <t>Итого</t>
  </si>
  <si>
    <t>Распределение бюджетных ассигнований по целевым статьям (муниципальным программам сельских  поселений и непрограммным направлениям деятельности), группам и подгруппам видов расходов классификации расходов бюджета муниципального образования сельское поселение Мулымья на 2022 год</t>
  </si>
  <si>
    <t>рублей</t>
  </si>
  <si>
    <t xml:space="preserve">Приложение №5                                          к решению Совета депутатов                                                      от 24.01.2022 года №198
</t>
  </si>
  <si>
    <t>2022 год</t>
  </si>
</sst>
</file>

<file path=xl/styles.xml><?xml version="1.0" encoding="utf-8"?>
<styleSheet xmlns="http://schemas.openxmlformats.org/spreadsheetml/2006/main">
  <fonts count="7">
    <font>
      <sz val="10"/>
      <color indexed="64"/>
      <name val="Arial"/>
      <charset val="1"/>
    </font>
    <font>
      <sz val="8"/>
      <color indexed="8"/>
      <name val="Tahoma"/>
      <charset val="1"/>
    </font>
    <font>
      <sz val="6"/>
      <color indexed="8"/>
      <name val="Tahoma"/>
      <charset val="1"/>
    </font>
    <font>
      <sz val="8"/>
      <color indexed="8"/>
      <name val="Arial"/>
      <charset val="1"/>
    </font>
    <font>
      <sz val="8"/>
      <color indexed="64"/>
      <name val="Tahoma"/>
      <family val="2"/>
      <charset val="204"/>
    </font>
    <font>
      <b/>
      <sz val="11"/>
      <color indexed="8"/>
      <name val="Tahoma"/>
      <family val="2"/>
      <charset val="204"/>
    </font>
    <font>
      <sz val="8"/>
      <color indexed="8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NumberFormat="1"/>
    <xf numFmtId="0" fontId="3" fillId="2" borderId="0" xfId="0" applyNumberFormat="1" applyFont="1" applyFill="1" applyAlignment="1">
      <alignment horizontal="left" vertical="top" wrapText="1"/>
    </xf>
    <xf numFmtId="0" fontId="4" fillId="0" borderId="0" xfId="0" applyNumberFormat="1" applyFont="1" applyAlignment="1">
      <alignment horizontal="right" vertical="center" wrapText="1"/>
    </xf>
    <xf numFmtId="0" fontId="4" fillId="0" borderId="0" xfId="0" applyNumberFormat="1" applyFont="1" applyAlignment="1">
      <alignment horizontal="right" vertical="center"/>
    </xf>
    <xf numFmtId="0" fontId="5" fillId="2" borderId="0" xfId="0" applyNumberFormat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center" vertical="center" wrapText="1"/>
    </xf>
    <xf numFmtId="0" fontId="6" fillId="2" borderId="0" xfId="0" applyNumberFormat="1" applyFont="1" applyFill="1" applyBorder="1" applyAlignment="1">
      <alignment vertical="top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right" vertical="top" wrapText="1"/>
    </xf>
    <xf numFmtId="0" fontId="1" fillId="2" borderId="1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J121"/>
  <sheetViews>
    <sheetView tabSelected="1" workbookViewId="0">
      <selection activeCell="U14" sqref="U14"/>
    </sheetView>
  </sheetViews>
  <sheetFormatPr defaultRowHeight="12.75"/>
  <cols>
    <col min="1" max="1" width="18.7109375" style="1" customWidth="1"/>
    <col min="2" max="2" width="23.7109375" style="1" customWidth="1"/>
    <col min="3" max="4" width="1.7109375" style="1" customWidth="1"/>
    <col min="5" max="6" width="7.7109375" style="1" customWidth="1"/>
    <col min="7" max="7" width="2.140625" style="1" customWidth="1"/>
    <col min="8" max="8" width="1.85546875" style="1" customWidth="1"/>
    <col min="9" max="9" width="7.7109375" style="1" customWidth="1"/>
    <col min="10" max="10" width="13.42578125" style="1" customWidth="1"/>
  </cols>
  <sheetData>
    <row r="1" spans="1:10" s="1" customFormat="1" ht="75" customHeight="1">
      <c r="H1" s="3" t="s">
        <v>131</v>
      </c>
      <c r="I1" s="4"/>
      <c r="J1" s="4"/>
    </row>
    <row r="2" spans="1:10" s="1" customFormat="1" ht="45" customHeight="1">
      <c r="A2" s="5" t="s">
        <v>129</v>
      </c>
      <c r="B2" s="5"/>
      <c r="C2" s="5"/>
      <c r="D2" s="5"/>
      <c r="E2" s="5"/>
      <c r="F2" s="5"/>
      <c r="G2" s="5"/>
      <c r="H2" s="5"/>
      <c r="I2" s="5"/>
      <c r="J2" s="5"/>
    </row>
    <row r="3" spans="1:10" s="1" customFormat="1" ht="15" customHeigh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s="1" customFormat="1" ht="15.95" customHeight="1">
      <c r="A4" s="7" t="s">
        <v>0</v>
      </c>
      <c r="B4" s="7"/>
      <c r="C4" s="7"/>
      <c r="D4" s="7"/>
      <c r="E4" s="7"/>
      <c r="F4" s="7"/>
      <c r="G4" s="7"/>
      <c r="H4" s="7"/>
      <c r="I4" s="7"/>
      <c r="J4" s="7" t="s">
        <v>130</v>
      </c>
    </row>
    <row r="5" spans="1:10" s="1" customFormat="1" ht="24.95" customHeight="1">
      <c r="A5" s="8" t="s">
        <v>1</v>
      </c>
      <c r="B5" s="8"/>
      <c r="C5" s="8" t="s">
        <v>2</v>
      </c>
      <c r="D5" s="8"/>
      <c r="E5" s="8"/>
      <c r="F5" s="8"/>
      <c r="G5" s="8" t="s">
        <v>132</v>
      </c>
      <c r="H5" s="8"/>
      <c r="I5" s="8"/>
      <c r="J5" s="8"/>
    </row>
    <row r="6" spans="1:10" s="1" customFormat="1" ht="14.1" customHeight="1">
      <c r="A6" s="8"/>
      <c r="B6" s="8"/>
      <c r="C6" s="8" t="s">
        <v>3</v>
      </c>
      <c r="D6" s="8"/>
      <c r="E6" s="8"/>
      <c r="F6" s="9" t="s">
        <v>4</v>
      </c>
      <c r="G6" s="8"/>
      <c r="H6" s="8"/>
      <c r="I6" s="8"/>
      <c r="J6" s="8"/>
    </row>
    <row r="7" spans="1:10" s="1" customFormat="1" ht="14.1" customHeight="1">
      <c r="A7" s="10" t="s">
        <v>5</v>
      </c>
      <c r="B7" s="10"/>
      <c r="C7" s="10" t="s">
        <v>6</v>
      </c>
      <c r="D7" s="10"/>
      <c r="E7" s="10"/>
      <c r="F7" s="11" t="s">
        <v>7</v>
      </c>
      <c r="G7" s="10" t="s">
        <v>8</v>
      </c>
      <c r="H7" s="10"/>
      <c r="I7" s="10"/>
      <c r="J7" s="10"/>
    </row>
    <row r="8" spans="1:10" s="1" customFormat="1" ht="45" customHeight="1">
      <c r="A8" s="12" t="s">
        <v>9</v>
      </c>
      <c r="B8" s="12"/>
      <c r="C8" s="13" t="s">
        <v>10</v>
      </c>
      <c r="D8" s="13"/>
      <c r="E8" s="13"/>
      <c r="F8" s="14" t="s">
        <v>0</v>
      </c>
      <c r="G8" s="15">
        <f>14250</f>
        <v>14250</v>
      </c>
      <c r="H8" s="15"/>
      <c r="I8" s="15"/>
      <c r="J8" s="15"/>
    </row>
    <row r="9" spans="1:10" s="1" customFormat="1" ht="45" customHeight="1">
      <c r="A9" s="12" t="s">
        <v>11</v>
      </c>
      <c r="B9" s="12"/>
      <c r="C9" s="13" t="s">
        <v>12</v>
      </c>
      <c r="D9" s="13"/>
      <c r="E9" s="13"/>
      <c r="F9" s="14" t="s">
        <v>0</v>
      </c>
      <c r="G9" s="15">
        <f>14250</f>
        <v>14250</v>
      </c>
      <c r="H9" s="15"/>
      <c r="I9" s="15"/>
      <c r="J9" s="15"/>
    </row>
    <row r="10" spans="1:10" s="1" customFormat="1" ht="24" customHeight="1">
      <c r="A10" s="12" t="s">
        <v>13</v>
      </c>
      <c r="B10" s="12"/>
      <c r="C10" s="13" t="s">
        <v>14</v>
      </c>
      <c r="D10" s="13"/>
      <c r="E10" s="13"/>
      <c r="F10" s="14" t="s">
        <v>0</v>
      </c>
      <c r="G10" s="15">
        <f>11400</f>
        <v>11400</v>
      </c>
      <c r="H10" s="15"/>
      <c r="I10" s="15"/>
      <c r="J10" s="15"/>
    </row>
    <row r="11" spans="1:10" s="1" customFormat="1" ht="54.95" customHeight="1">
      <c r="A11" s="12" t="s">
        <v>15</v>
      </c>
      <c r="B11" s="12"/>
      <c r="C11" s="13" t="s">
        <v>14</v>
      </c>
      <c r="D11" s="13"/>
      <c r="E11" s="13"/>
      <c r="F11" s="14" t="s">
        <v>16</v>
      </c>
      <c r="G11" s="15">
        <f>11400</f>
        <v>11400</v>
      </c>
      <c r="H11" s="15"/>
      <c r="I11" s="15"/>
      <c r="J11" s="15"/>
    </row>
    <row r="12" spans="1:10" s="1" customFormat="1" ht="24" customHeight="1">
      <c r="A12" s="12" t="s">
        <v>17</v>
      </c>
      <c r="B12" s="12"/>
      <c r="C12" s="13" t="s">
        <v>14</v>
      </c>
      <c r="D12" s="13"/>
      <c r="E12" s="13"/>
      <c r="F12" s="14" t="s">
        <v>18</v>
      </c>
      <c r="G12" s="15">
        <f>11400</f>
        <v>11400</v>
      </c>
      <c r="H12" s="15"/>
      <c r="I12" s="15"/>
      <c r="J12" s="15"/>
    </row>
    <row r="13" spans="1:10" s="1" customFormat="1" ht="24" customHeight="1">
      <c r="A13" s="12" t="s">
        <v>13</v>
      </c>
      <c r="B13" s="12"/>
      <c r="C13" s="13" t="s">
        <v>19</v>
      </c>
      <c r="D13" s="13"/>
      <c r="E13" s="13"/>
      <c r="F13" s="14" t="s">
        <v>0</v>
      </c>
      <c r="G13" s="15">
        <f>2850</f>
        <v>2850</v>
      </c>
      <c r="H13" s="15"/>
      <c r="I13" s="15"/>
      <c r="J13" s="15"/>
    </row>
    <row r="14" spans="1:10" s="1" customFormat="1" ht="54.95" customHeight="1">
      <c r="A14" s="12" t="s">
        <v>15</v>
      </c>
      <c r="B14" s="12"/>
      <c r="C14" s="13" t="s">
        <v>19</v>
      </c>
      <c r="D14" s="13"/>
      <c r="E14" s="13"/>
      <c r="F14" s="14" t="s">
        <v>16</v>
      </c>
      <c r="G14" s="15">
        <f>1950</f>
        <v>1950</v>
      </c>
      <c r="H14" s="15"/>
      <c r="I14" s="15"/>
      <c r="J14" s="15"/>
    </row>
    <row r="15" spans="1:10" s="1" customFormat="1" ht="24" customHeight="1">
      <c r="A15" s="12" t="s">
        <v>17</v>
      </c>
      <c r="B15" s="12"/>
      <c r="C15" s="13" t="s">
        <v>19</v>
      </c>
      <c r="D15" s="13"/>
      <c r="E15" s="13"/>
      <c r="F15" s="14" t="s">
        <v>18</v>
      </c>
      <c r="G15" s="15">
        <f>1950</f>
        <v>1950</v>
      </c>
      <c r="H15" s="15"/>
      <c r="I15" s="15"/>
      <c r="J15" s="15"/>
    </row>
    <row r="16" spans="1:10" s="1" customFormat="1" ht="24" customHeight="1">
      <c r="A16" s="12" t="s">
        <v>20</v>
      </c>
      <c r="B16" s="12"/>
      <c r="C16" s="13" t="s">
        <v>19</v>
      </c>
      <c r="D16" s="13"/>
      <c r="E16" s="13"/>
      <c r="F16" s="14" t="s">
        <v>21</v>
      </c>
      <c r="G16" s="15">
        <f>900</f>
        <v>900</v>
      </c>
      <c r="H16" s="15"/>
      <c r="I16" s="15"/>
      <c r="J16" s="15"/>
    </row>
    <row r="17" spans="1:10" s="1" customFormat="1" ht="24" customHeight="1">
      <c r="A17" s="12" t="s">
        <v>22</v>
      </c>
      <c r="B17" s="12"/>
      <c r="C17" s="13" t="s">
        <v>19</v>
      </c>
      <c r="D17" s="13"/>
      <c r="E17" s="13"/>
      <c r="F17" s="14" t="s">
        <v>23</v>
      </c>
      <c r="G17" s="15">
        <f>900</f>
        <v>900</v>
      </c>
      <c r="H17" s="15"/>
      <c r="I17" s="15"/>
      <c r="J17" s="15"/>
    </row>
    <row r="18" spans="1:10" s="1" customFormat="1" ht="45" customHeight="1">
      <c r="A18" s="12" t="s">
        <v>24</v>
      </c>
      <c r="B18" s="12"/>
      <c r="C18" s="13" t="s">
        <v>25</v>
      </c>
      <c r="D18" s="13"/>
      <c r="E18" s="13"/>
      <c r="F18" s="14" t="s">
        <v>0</v>
      </c>
      <c r="G18" s="15">
        <f t="shared" ref="G18:G22" si="0">300000</f>
        <v>300000</v>
      </c>
      <c r="H18" s="15"/>
      <c r="I18" s="15"/>
      <c r="J18" s="15"/>
    </row>
    <row r="19" spans="1:10" s="1" customFormat="1" ht="14.1" customHeight="1">
      <c r="A19" s="12" t="s">
        <v>26</v>
      </c>
      <c r="B19" s="12"/>
      <c r="C19" s="13" t="s">
        <v>27</v>
      </c>
      <c r="D19" s="13"/>
      <c r="E19" s="13"/>
      <c r="F19" s="14" t="s">
        <v>0</v>
      </c>
      <c r="G19" s="15">
        <f t="shared" si="0"/>
        <v>300000</v>
      </c>
      <c r="H19" s="15"/>
      <c r="I19" s="15"/>
      <c r="J19" s="15"/>
    </row>
    <row r="20" spans="1:10" s="1" customFormat="1" ht="24" customHeight="1">
      <c r="A20" s="12" t="s">
        <v>28</v>
      </c>
      <c r="B20" s="12"/>
      <c r="C20" s="13" t="s">
        <v>29</v>
      </c>
      <c r="D20" s="13"/>
      <c r="E20" s="13"/>
      <c r="F20" s="14" t="s">
        <v>0</v>
      </c>
      <c r="G20" s="15">
        <f t="shared" si="0"/>
        <v>300000</v>
      </c>
      <c r="H20" s="15"/>
      <c r="I20" s="15"/>
      <c r="J20" s="15"/>
    </row>
    <row r="21" spans="1:10" s="1" customFormat="1" ht="24" customHeight="1">
      <c r="A21" s="12" t="s">
        <v>20</v>
      </c>
      <c r="B21" s="12"/>
      <c r="C21" s="13" t="s">
        <v>29</v>
      </c>
      <c r="D21" s="13"/>
      <c r="E21" s="13"/>
      <c r="F21" s="14" t="s">
        <v>21</v>
      </c>
      <c r="G21" s="15">
        <f t="shared" si="0"/>
        <v>300000</v>
      </c>
      <c r="H21" s="15"/>
      <c r="I21" s="15"/>
      <c r="J21" s="15"/>
    </row>
    <row r="22" spans="1:10" s="1" customFormat="1" ht="24" customHeight="1">
      <c r="A22" s="12" t="s">
        <v>22</v>
      </c>
      <c r="B22" s="12"/>
      <c r="C22" s="13" t="s">
        <v>29</v>
      </c>
      <c r="D22" s="13"/>
      <c r="E22" s="13"/>
      <c r="F22" s="14" t="s">
        <v>23</v>
      </c>
      <c r="G22" s="15">
        <f t="shared" si="0"/>
        <v>300000</v>
      </c>
      <c r="H22" s="15"/>
      <c r="I22" s="15"/>
      <c r="J22" s="15"/>
    </row>
    <row r="23" spans="1:10" s="1" customFormat="1" ht="45" customHeight="1">
      <c r="A23" s="12" t="s">
        <v>30</v>
      </c>
      <c r="B23" s="12"/>
      <c r="C23" s="13" t="s">
        <v>31</v>
      </c>
      <c r="D23" s="13"/>
      <c r="E23" s="13"/>
      <c r="F23" s="14" t="s">
        <v>0</v>
      </c>
      <c r="G23" s="15">
        <f>4780718.11</f>
        <v>4780718.1100000003</v>
      </c>
      <c r="H23" s="15"/>
      <c r="I23" s="15"/>
      <c r="J23" s="15"/>
    </row>
    <row r="24" spans="1:10" s="1" customFormat="1" ht="24" customHeight="1">
      <c r="A24" s="12" t="s">
        <v>32</v>
      </c>
      <c r="B24" s="12"/>
      <c r="C24" s="13" t="s">
        <v>33</v>
      </c>
      <c r="D24" s="13"/>
      <c r="E24" s="13"/>
      <c r="F24" s="14" t="s">
        <v>0</v>
      </c>
      <c r="G24" s="15">
        <f>2603590</f>
        <v>2603590</v>
      </c>
      <c r="H24" s="15"/>
      <c r="I24" s="15"/>
      <c r="J24" s="15"/>
    </row>
    <row r="25" spans="1:10" s="1" customFormat="1" ht="14.1" customHeight="1">
      <c r="A25" s="12" t="s">
        <v>34</v>
      </c>
      <c r="B25" s="12"/>
      <c r="C25" s="13" t="s">
        <v>35</v>
      </c>
      <c r="D25" s="13"/>
      <c r="E25" s="13"/>
      <c r="F25" s="14" t="s">
        <v>0</v>
      </c>
      <c r="G25" s="15">
        <f>2603590</f>
        <v>2603590</v>
      </c>
      <c r="H25" s="15"/>
      <c r="I25" s="15"/>
      <c r="J25" s="15"/>
    </row>
    <row r="26" spans="1:10" s="1" customFormat="1" ht="24" customHeight="1">
      <c r="A26" s="12" t="s">
        <v>20</v>
      </c>
      <c r="B26" s="12"/>
      <c r="C26" s="13" t="s">
        <v>35</v>
      </c>
      <c r="D26" s="13"/>
      <c r="E26" s="13"/>
      <c r="F26" s="14" t="s">
        <v>21</v>
      </c>
      <c r="G26" s="15">
        <f>2603590</f>
        <v>2603590</v>
      </c>
      <c r="H26" s="15"/>
      <c r="I26" s="15"/>
      <c r="J26" s="15"/>
    </row>
    <row r="27" spans="1:10" s="1" customFormat="1" ht="24" customHeight="1">
      <c r="A27" s="12" t="s">
        <v>22</v>
      </c>
      <c r="B27" s="12"/>
      <c r="C27" s="13" t="s">
        <v>35</v>
      </c>
      <c r="D27" s="13"/>
      <c r="E27" s="13"/>
      <c r="F27" s="14" t="s">
        <v>23</v>
      </c>
      <c r="G27" s="15">
        <f>2603590</f>
        <v>2603590</v>
      </c>
      <c r="H27" s="15"/>
      <c r="I27" s="15"/>
      <c r="J27" s="15"/>
    </row>
    <row r="28" spans="1:10" s="1" customFormat="1" ht="24" customHeight="1">
      <c r="A28" s="12" t="s">
        <v>36</v>
      </c>
      <c r="B28" s="12"/>
      <c r="C28" s="13" t="s">
        <v>37</v>
      </c>
      <c r="D28" s="13"/>
      <c r="E28" s="13"/>
      <c r="F28" s="14" t="s">
        <v>0</v>
      </c>
      <c r="G28" s="15">
        <f>2177128.11</f>
        <v>2177128.11</v>
      </c>
      <c r="H28" s="15"/>
      <c r="I28" s="15"/>
      <c r="J28" s="15"/>
    </row>
    <row r="29" spans="1:10" s="1" customFormat="1" ht="14.1" customHeight="1">
      <c r="A29" s="12" t="s">
        <v>38</v>
      </c>
      <c r="B29" s="12"/>
      <c r="C29" s="13" t="s">
        <v>39</v>
      </c>
      <c r="D29" s="13"/>
      <c r="E29" s="13"/>
      <c r="F29" s="14" t="s">
        <v>0</v>
      </c>
      <c r="G29" s="15">
        <f>2177128.11</f>
        <v>2177128.11</v>
      </c>
      <c r="H29" s="15"/>
      <c r="I29" s="15"/>
      <c r="J29" s="15"/>
    </row>
    <row r="30" spans="1:10" s="1" customFormat="1" ht="24" customHeight="1">
      <c r="A30" s="12" t="s">
        <v>20</v>
      </c>
      <c r="B30" s="12"/>
      <c r="C30" s="13" t="s">
        <v>39</v>
      </c>
      <c r="D30" s="13"/>
      <c r="E30" s="13"/>
      <c r="F30" s="14" t="s">
        <v>21</v>
      </c>
      <c r="G30" s="15">
        <f>2177128.11</f>
        <v>2177128.11</v>
      </c>
      <c r="H30" s="15"/>
      <c r="I30" s="15"/>
      <c r="J30" s="15"/>
    </row>
    <row r="31" spans="1:10" s="1" customFormat="1" ht="24" customHeight="1">
      <c r="A31" s="12" t="s">
        <v>22</v>
      </c>
      <c r="B31" s="12"/>
      <c r="C31" s="13" t="s">
        <v>39</v>
      </c>
      <c r="D31" s="13"/>
      <c r="E31" s="13"/>
      <c r="F31" s="14" t="s">
        <v>23</v>
      </c>
      <c r="G31" s="15">
        <f>2177128.11</f>
        <v>2177128.11</v>
      </c>
      <c r="H31" s="15"/>
      <c r="I31" s="15"/>
      <c r="J31" s="15"/>
    </row>
    <row r="32" spans="1:10" s="1" customFormat="1" ht="45" customHeight="1">
      <c r="A32" s="12" t="s">
        <v>40</v>
      </c>
      <c r="B32" s="12"/>
      <c r="C32" s="13" t="s">
        <v>41</v>
      </c>
      <c r="D32" s="13"/>
      <c r="E32" s="13"/>
      <c r="F32" s="14" t="s">
        <v>0</v>
      </c>
      <c r="G32" s="15">
        <f>13233142.26</f>
        <v>13233142.26</v>
      </c>
      <c r="H32" s="15"/>
      <c r="I32" s="15"/>
      <c r="J32" s="15"/>
    </row>
    <row r="33" spans="1:10" s="1" customFormat="1" ht="24" customHeight="1">
      <c r="A33" s="12" t="s">
        <v>42</v>
      </c>
      <c r="B33" s="12"/>
      <c r="C33" s="13" t="s">
        <v>43</v>
      </c>
      <c r="D33" s="13"/>
      <c r="E33" s="13"/>
      <c r="F33" s="14" t="s">
        <v>0</v>
      </c>
      <c r="G33" s="15">
        <f>13023142.26</f>
        <v>13023142.26</v>
      </c>
      <c r="H33" s="15"/>
      <c r="I33" s="15"/>
      <c r="J33" s="15"/>
    </row>
    <row r="34" spans="1:10" s="1" customFormat="1" ht="24" customHeight="1">
      <c r="A34" s="12" t="s">
        <v>44</v>
      </c>
      <c r="B34" s="12"/>
      <c r="C34" s="13" t="s">
        <v>45</v>
      </c>
      <c r="D34" s="13"/>
      <c r="E34" s="13"/>
      <c r="F34" s="14" t="s">
        <v>0</v>
      </c>
      <c r="G34" s="15">
        <f>11097174.82</f>
        <v>11097174.82</v>
      </c>
      <c r="H34" s="15"/>
      <c r="I34" s="15"/>
      <c r="J34" s="15"/>
    </row>
    <row r="35" spans="1:10" s="1" customFormat="1" ht="54.95" customHeight="1">
      <c r="A35" s="12" t="s">
        <v>15</v>
      </c>
      <c r="B35" s="12"/>
      <c r="C35" s="13" t="s">
        <v>45</v>
      </c>
      <c r="D35" s="13"/>
      <c r="E35" s="13"/>
      <c r="F35" s="14" t="s">
        <v>16</v>
      </c>
      <c r="G35" s="15">
        <f>11097174.82</f>
        <v>11097174.82</v>
      </c>
      <c r="H35" s="15"/>
      <c r="I35" s="15"/>
      <c r="J35" s="15"/>
    </row>
    <row r="36" spans="1:10" s="1" customFormat="1" ht="14.1" customHeight="1">
      <c r="A36" s="12" t="s">
        <v>46</v>
      </c>
      <c r="B36" s="12"/>
      <c r="C36" s="13" t="s">
        <v>45</v>
      </c>
      <c r="D36" s="13"/>
      <c r="E36" s="13"/>
      <c r="F36" s="14" t="s">
        <v>47</v>
      </c>
      <c r="G36" s="15">
        <f>11097174.82</f>
        <v>11097174.82</v>
      </c>
      <c r="H36" s="15"/>
      <c r="I36" s="15"/>
      <c r="J36" s="15"/>
    </row>
    <row r="37" spans="1:10" s="1" customFormat="1" ht="33.950000000000003" customHeight="1">
      <c r="A37" s="12" t="s">
        <v>49</v>
      </c>
      <c r="B37" s="12"/>
      <c r="C37" s="13" t="s">
        <v>50</v>
      </c>
      <c r="D37" s="13"/>
      <c r="E37" s="13"/>
      <c r="F37" s="14" t="s">
        <v>0</v>
      </c>
      <c r="G37" s="15">
        <f>1925967.44</f>
        <v>1925967.44</v>
      </c>
      <c r="H37" s="15"/>
      <c r="I37" s="15"/>
      <c r="J37" s="15"/>
    </row>
    <row r="38" spans="1:10" s="1" customFormat="1" ht="54.95" customHeight="1">
      <c r="A38" s="12" t="s">
        <v>15</v>
      </c>
      <c r="B38" s="12"/>
      <c r="C38" s="13" t="s">
        <v>50</v>
      </c>
      <c r="D38" s="13"/>
      <c r="E38" s="13"/>
      <c r="F38" s="14" t="s">
        <v>16</v>
      </c>
      <c r="G38" s="15">
        <f>1925967.44</f>
        <v>1925967.44</v>
      </c>
      <c r="H38" s="15"/>
      <c r="I38" s="15"/>
      <c r="J38" s="15"/>
    </row>
    <row r="39" spans="1:10" s="1" customFormat="1" ht="14.1" customHeight="1">
      <c r="A39" s="12" t="s">
        <v>46</v>
      </c>
      <c r="B39" s="12"/>
      <c r="C39" s="13" t="s">
        <v>50</v>
      </c>
      <c r="D39" s="13"/>
      <c r="E39" s="13"/>
      <c r="F39" s="14" t="s">
        <v>47</v>
      </c>
      <c r="G39" s="15">
        <f>1925967.44</f>
        <v>1925967.44</v>
      </c>
      <c r="H39" s="15"/>
      <c r="I39" s="15"/>
      <c r="J39" s="15"/>
    </row>
    <row r="40" spans="1:10" s="1" customFormat="1" ht="45" customHeight="1">
      <c r="A40" s="12" t="s">
        <v>51</v>
      </c>
      <c r="B40" s="12"/>
      <c r="C40" s="13" t="s">
        <v>52</v>
      </c>
      <c r="D40" s="13"/>
      <c r="E40" s="13"/>
      <c r="F40" s="14" t="s">
        <v>0</v>
      </c>
      <c r="G40" s="15">
        <f>210000</f>
        <v>210000</v>
      </c>
      <c r="H40" s="15"/>
      <c r="I40" s="15"/>
      <c r="J40" s="15"/>
    </row>
    <row r="41" spans="1:10" s="1" customFormat="1" ht="24" customHeight="1">
      <c r="A41" s="12" t="s">
        <v>53</v>
      </c>
      <c r="B41" s="12"/>
      <c r="C41" s="13" t="s">
        <v>54</v>
      </c>
      <c r="D41" s="13"/>
      <c r="E41" s="13"/>
      <c r="F41" s="14" t="s">
        <v>0</v>
      </c>
      <c r="G41" s="15">
        <f>210000</f>
        <v>210000</v>
      </c>
      <c r="H41" s="15"/>
      <c r="I41" s="15"/>
      <c r="J41" s="15"/>
    </row>
    <row r="42" spans="1:10" s="1" customFormat="1" ht="54.95" customHeight="1">
      <c r="A42" s="12" t="s">
        <v>15</v>
      </c>
      <c r="B42" s="12"/>
      <c r="C42" s="13" t="s">
        <v>54</v>
      </c>
      <c r="D42" s="13"/>
      <c r="E42" s="13"/>
      <c r="F42" s="14" t="s">
        <v>16</v>
      </c>
      <c r="G42" s="15">
        <f>210000</f>
        <v>210000</v>
      </c>
      <c r="H42" s="15"/>
      <c r="I42" s="15"/>
      <c r="J42" s="15"/>
    </row>
    <row r="43" spans="1:10" s="1" customFormat="1" ht="14.1" customHeight="1">
      <c r="A43" s="12" t="s">
        <v>46</v>
      </c>
      <c r="B43" s="12"/>
      <c r="C43" s="13" t="s">
        <v>54</v>
      </c>
      <c r="D43" s="13"/>
      <c r="E43" s="13"/>
      <c r="F43" s="14" t="s">
        <v>47</v>
      </c>
      <c r="G43" s="15">
        <f>210000</f>
        <v>210000</v>
      </c>
      <c r="H43" s="15"/>
      <c r="I43" s="15"/>
      <c r="J43" s="15"/>
    </row>
    <row r="44" spans="1:10" s="1" customFormat="1" ht="33.950000000000003" customHeight="1">
      <c r="A44" s="12" t="s">
        <v>55</v>
      </c>
      <c r="B44" s="12"/>
      <c r="C44" s="13" t="s">
        <v>56</v>
      </c>
      <c r="D44" s="13"/>
      <c r="E44" s="13"/>
      <c r="F44" s="14" t="s">
        <v>0</v>
      </c>
      <c r="G44" s="15">
        <f>14815673.22</f>
        <v>14815673.220000001</v>
      </c>
      <c r="H44" s="15"/>
      <c r="I44" s="15"/>
      <c r="J44" s="15"/>
    </row>
    <row r="45" spans="1:10" s="1" customFormat="1" ht="45" customHeight="1">
      <c r="A45" s="12" t="s">
        <v>57</v>
      </c>
      <c r="B45" s="12"/>
      <c r="C45" s="13" t="s">
        <v>58</v>
      </c>
      <c r="D45" s="13"/>
      <c r="E45" s="13"/>
      <c r="F45" s="14" t="s">
        <v>0</v>
      </c>
      <c r="G45" s="15">
        <f>12071888.88</f>
        <v>12071888.880000001</v>
      </c>
      <c r="H45" s="15"/>
      <c r="I45" s="15"/>
      <c r="J45" s="15"/>
    </row>
    <row r="46" spans="1:10" s="1" customFormat="1" ht="24" customHeight="1">
      <c r="A46" s="12" t="s">
        <v>59</v>
      </c>
      <c r="B46" s="12"/>
      <c r="C46" s="13" t="s">
        <v>60</v>
      </c>
      <c r="D46" s="13"/>
      <c r="E46" s="13"/>
      <c r="F46" s="14" t="s">
        <v>0</v>
      </c>
      <c r="G46" s="15">
        <f>1849147.27</f>
        <v>1849147.27</v>
      </c>
      <c r="H46" s="15"/>
      <c r="I46" s="15"/>
      <c r="J46" s="15"/>
    </row>
    <row r="47" spans="1:10" s="1" customFormat="1" ht="54.95" customHeight="1">
      <c r="A47" s="12" t="s">
        <v>15</v>
      </c>
      <c r="B47" s="12"/>
      <c r="C47" s="13" t="s">
        <v>60</v>
      </c>
      <c r="D47" s="13"/>
      <c r="E47" s="13"/>
      <c r="F47" s="14" t="s">
        <v>16</v>
      </c>
      <c r="G47" s="15">
        <f>1849147.27</f>
        <v>1849147.27</v>
      </c>
      <c r="H47" s="15"/>
      <c r="I47" s="15"/>
      <c r="J47" s="15"/>
    </row>
    <row r="48" spans="1:10" s="1" customFormat="1" ht="24" customHeight="1">
      <c r="A48" s="12" t="s">
        <v>17</v>
      </c>
      <c r="B48" s="12"/>
      <c r="C48" s="13" t="s">
        <v>60</v>
      </c>
      <c r="D48" s="13"/>
      <c r="E48" s="13"/>
      <c r="F48" s="14" t="s">
        <v>18</v>
      </c>
      <c r="G48" s="15">
        <f>1849147.27</f>
        <v>1849147.27</v>
      </c>
      <c r="H48" s="15"/>
      <c r="I48" s="15"/>
      <c r="J48" s="15"/>
    </row>
    <row r="49" spans="1:10" s="1" customFormat="1" ht="24" customHeight="1">
      <c r="A49" s="12" t="s">
        <v>61</v>
      </c>
      <c r="B49" s="12"/>
      <c r="C49" s="13" t="s">
        <v>62</v>
      </c>
      <c r="D49" s="13"/>
      <c r="E49" s="13"/>
      <c r="F49" s="14" t="s">
        <v>0</v>
      </c>
      <c r="G49" s="15">
        <f>10222741.61</f>
        <v>10222741.609999999</v>
      </c>
      <c r="H49" s="15"/>
      <c r="I49" s="15"/>
      <c r="J49" s="15"/>
    </row>
    <row r="50" spans="1:10" s="1" customFormat="1" ht="54.95" customHeight="1">
      <c r="A50" s="12" t="s">
        <v>15</v>
      </c>
      <c r="B50" s="12"/>
      <c r="C50" s="13" t="s">
        <v>62</v>
      </c>
      <c r="D50" s="13"/>
      <c r="E50" s="13"/>
      <c r="F50" s="14" t="s">
        <v>16</v>
      </c>
      <c r="G50" s="15">
        <f>9945010.61</f>
        <v>9945010.6099999994</v>
      </c>
      <c r="H50" s="15"/>
      <c r="I50" s="15"/>
      <c r="J50" s="15"/>
    </row>
    <row r="51" spans="1:10" s="1" customFormat="1" ht="24" customHeight="1">
      <c r="A51" s="12" t="s">
        <v>17</v>
      </c>
      <c r="B51" s="12"/>
      <c r="C51" s="13" t="s">
        <v>62</v>
      </c>
      <c r="D51" s="13"/>
      <c r="E51" s="13"/>
      <c r="F51" s="14" t="s">
        <v>18</v>
      </c>
      <c r="G51" s="15">
        <f>9945010.61</f>
        <v>9945010.6099999994</v>
      </c>
      <c r="H51" s="15"/>
      <c r="I51" s="15"/>
      <c r="J51" s="15"/>
    </row>
    <row r="52" spans="1:10" s="1" customFormat="1" ht="14.1" customHeight="1">
      <c r="A52" s="12" t="s">
        <v>63</v>
      </c>
      <c r="B52" s="12"/>
      <c r="C52" s="13" t="s">
        <v>62</v>
      </c>
      <c r="D52" s="13"/>
      <c r="E52" s="13"/>
      <c r="F52" s="14" t="s">
        <v>64</v>
      </c>
      <c r="G52" s="15">
        <f>277731</f>
        <v>277731</v>
      </c>
      <c r="H52" s="15"/>
      <c r="I52" s="15"/>
      <c r="J52" s="15"/>
    </row>
    <row r="53" spans="1:10" s="1" customFormat="1" ht="14.1" customHeight="1">
      <c r="A53" s="12" t="s">
        <v>65</v>
      </c>
      <c r="B53" s="12"/>
      <c r="C53" s="13" t="s">
        <v>62</v>
      </c>
      <c r="D53" s="13"/>
      <c r="E53" s="13"/>
      <c r="F53" s="14" t="s">
        <v>66</v>
      </c>
      <c r="G53" s="15">
        <f>277731</f>
        <v>277731</v>
      </c>
      <c r="H53" s="15"/>
      <c r="I53" s="15"/>
      <c r="J53" s="15"/>
    </row>
    <row r="54" spans="1:10" s="1" customFormat="1" ht="33.950000000000003" customHeight="1">
      <c r="A54" s="12" t="s">
        <v>67</v>
      </c>
      <c r="B54" s="12"/>
      <c r="C54" s="13" t="s">
        <v>68</v>
      </c>
      <c r="D54" s="13"/>
      <c r="E54" s="13"/>
      <c r="F54" s="14" t="s">
        <v>0</v>
      </c>
      <c r="G54" s="15">
        <f>302340.32</f>
        <v>302340.32</v>
      </c>
      <c r="H54" s="15"/>
      <c r="I54" s="15"/>
      <c r="J54" s="15"/>
    </row>
    <row r="55" spans="1:10" s="1" customFormat="1" ht="14.1" customHeight="1">
      <c r="A55" s="12" t="s">
        <v>69</v>
      </c>
      <c r="B55" s="12"/>
      <c r="C55" s="13" t="s">
        <v>70</v>
      </c>
      <c r="D55" s="13"/>
      <c r="E55" s="13"/>
      <c r="F55" s="14" t="s">
        <v>0</v>
      </c>
      <c r="G55" s="15">
        <f>302340.32</f>
        <v>302340.32</v>
      </c>
      <c r="H55" s="15"/>
      <c r="I55" s="15"/>
      <c r="J55" s="15"/>
    </row>
    <row r="56" spans="1:10" s="1" customFormat="1" ht="54.95" customHeight="1">
      <c r="A56" s="12" t="s">
        <v>15</v>
      </c>
      <c r="B56" s="12"/>
      <c r="C56" s="13" t="s">
        <v>70</v>
      </c>
      <c r="D56" s="13"/>
      <c r="E56" s="13"/>
      <c r="F56" s="14" t="s">
        <v>16</v>
      </c>
      <c r="G56" s="15">
        <f>302340.32</f>
        <v>302340.32</v>
      </c>
      <c r="H56" s="15"/>
      <c r="I56" s="15"/>
      <c r="J56" s="15"/>
    </row>
    <row r="57" spans="1:10" s="1" customFormat="1" ht="24" customHeight="1">
      <c r="A57" s="12" t="s">
        <v>17</v>
      </c>
      <c r="B57" s="12"/>
      <c r="C57" s="13" t="s">
        <v>70</v>
      </c>
      <c r="D57" s="13"/>
      <c r="E57" s="13"/>
      <c r="F57" s="14" t="s">
        <v>18</v>
      </c>
      <c r="G57" s="15">
        <f>302340.32</f>
        <v>302340.32</v>
      </c>
      <c r="H57" s="15"/>
      <c r="I57" s="15"/>
      <c r="J57" s="15"/>
    </row>
    <row r="58" spans="1:10" s="1" customFormat="1" ht="24" customHeight="1">
      <c r="A58" s="12" t="s">
        <v>71</v>
      </c>
      <c r="B58" s="12"/>
      <c r="C58" s="13" t="s">
        <v>72</v>
      </c>
      <c r="D58" s="13"/>
      <c r="E58" s="13"/>
      <c r="F58" s="14" t="s">
        <v>0</v>
      </c>
      <c r="G58" s="15">
        <f>47373.48</f>
        <v>47373.48</v>
      </c>
      <c r="H58" s="15"/>
      <c r="I58" s="15"/>
      <c r="J58" s="15"/>
    </row>
    <row r="59" spans="1:10" s="1" customFormat="1" ht="33.950000000000003" customHeight="1">
      <c r="A59" s="12" t="s">
        <v>73</v>
      </c>
      <c r="B59" s="12"/>
      <c r="C59" s="13" t="s">
        <v>74</v>
      </c>
      <c r="D59" s="13"/>
      <c r="E59" s="13"/>
      <c r="F59" s="14" t="s">
        <v>0</v>
      </c>
      <c r="G59" s="15">
        <f>36236.08</f>
        <v>36236.080000000002</v>
      </c>
      <c r="H59" s="15"/>
      <c r="I59" s="15"/>
      <c r="J59" s="15"/>
    </row>
    <row r="60" spans="1:10" s="1" customFormat="1" ht="54.95" customHeight="1">
      <c r="A60" s="12" t="s">
        <v>15</v>
      </c>
      <c r="B60" s="12"/>
      <c r="C60" s="13" t="s">
        <v>74</v>
      </c>
      <c r="D60" s="13"/>
      <c r="E60" s="13"/>
      <c r="F60" s="14" t="s">
        <v>16</v>
      </c>
      <c r="G60" s="15">
        <f>36236.08</f>
        <v>36236.080000000002</v>
      </c>
      <c r="H60" s="15"/>
      <c r="I60" s="15"/>
      <c r="J60" s="15"/>
    </row>
    <row r="61" spans="1:10" s="1" customFormat="1" ht="24" customHeight="1">
      <c r="A61" s="12" t="s">
        <v>17</v>
      </c>
      <c r="B61" s="12"/>
      <c r="C61" s="13" t="s">
        <v>74</v>
      </c>
      <c r="D61" s="13"/>
      <c r="E61" s="13"/>
      <c r="F61" s="14" t="s">
        <v>18</v>
      </c>
      <c r="G61" s="15">
        <f>36236.08</f>
        <v>36236.080000000002</v>
      </c>
      <c r="H61" s="15"/>
      <c r="I61" s="15"/>
      <c r="J61" s="15"/>
    </row>
    <row r="62" spans="1:10" s="1" customFormat="1" ht="45" customHeight="1">
      <c r="A62" s="12" t="s">
        <v>75</v>
      </c>
      <c r="B62" s="12"/>
      <c r="C62" s="13" t="s">
        <v>76</v>
      </c>
      <c r="D62" s="13"/>
      <c r="E62" s="13"/>
      <c r="F62" s="14" t="s">
        <v>0</v>
      </c>
      <c r="G62" s="15">
        <f>11137.4</f>
        <v>11137.4</v>
      </c>
      <c r="H62" s="15"/>
      <c r="I62" s="15"/>
      <c r="J62" s="15"/>
    </row>
    <row r="63" spans="1:10" s="1" customFormat="1" ht="54.95" customHeight="1">
      <c r="A63" s="12" t="s">
        <v>15</v>
      </c>
      <c r="B63" s="12"/>
      <c r="C63" s="13" t="s">
        <v>76</v>
      </c>
      <c r="D63" s="13"/>
      <c r="E63" s="13"/>
      <c r="F63" s="14" t="s">
        <v>16</v>
      </c>
      <c r="G63" s="15">
        <f>11137.4</f>
        <v>11137.4</v>
      </c>
      <c r="H63" s="15"/>
      <c r="I63" s="15"/>
      <c r="J63" s="15"/>
    </row>
    <row r="64" spans="1:10" s="1" customFormat="1" ht="24" customHeight="1">
      <c r="A64" s="12" t="s">
        <v>17</v>
      </c>
      <c r="B64" s="12"/>
      <c r="C64" s="13" t="s">
        <v>76</v>
      </c>
      <c r="D64" s="13"/>
      <c r="E64" s="13"/>
      <c r="F64" s="14" t="s">
        <v>18</v>
      </c>
      <c r="G64" s="15">
        <f>11137.4</f>
        <v>11137.4</v>
      </c>
      <c r="H64" s="15"/>
      <c r="I64" s="15"/>
      <c r="J64" s="15"/>
    </row>
    <row r="65" spans="1:10" s="1" customFormat="1" ht="33.950000000000003" customHeight="1">
      <c r="A65" s="12" t="s">
        <v>77</v>
      </c>
      <c r="B65" s="12"/>
      <c r="C65" s="13" t="s">
        <v>78</v>
      </c>
      <c r="D65" s="13"/>
      <c r="E65" s="13"/>
      <c r="F65" s="14" t="s">
        <v>0</v>
      </c>
      <c r="G65" s="15">
        <f>493800</f>
        <v>493800</v>
      </c>
      <c r="H65" s="15"/>
      <c r="I65" s="15"/>
      <c r="J65" s="15"/>
    </row>
    <row r="66" spans="1:10" s="1" customFormat="1" ht="33.950000000000003" customHeight="1">
      <c r="A66" s="12" t="s">
        <v>79</v>
      </c>
      <c r="B66" s="12"/>
      <c r="C66" s="13" t="s">
        <v>80</v>
      </c>
      <c r="D66" s="13"/>
      <c r="E66" s="13"/>
      <c r="F66" s="14" t="s">
        <v>0</v>
      </c>
      <c r="G66" s="15">
        <f>493800</f>
        <v>493800</v>
      </c>
      <c r="H66" s="15"/>
      <c r="I66" s="15"/>
      <c r="J66" s="15"/>
    </row>
    <row r="67" spans="1:10" s="1" customFormat="1" ht="54.95" customHeight="1">
      <c r="A67" s="12" t="s">
        <v>15</v>
      </c>
      <c r="B67" s="12"/>
      <c r="C67" s="13" t="s">
        <v>80</v>
      </c>
      <c r="D67" s="13"/>
      <c r="E67" s="13"/>
      <c r="F67" s="14" t="s">
        <v>16</v>
      </c>
      <c r="G67" s="15">
        <f>493800</f>
        <v>493800</v>
      </c>
      <c r="H67" s="15"/>
      <c r="I67" s="15"/>
      <c r="J67" s="15"/>
    </row>
    <row r="68" spans="1:10" s="1" customFormat="1" ht="24" customHeight="1">
      <c r="A68" s="12" t="s">
        <v>17</v>
      </c>
      <c r="B68" s="12"/>
      <c r="C68" s="13" t="s">
        <v>80</v>
      </c>
      <c r="D68" s="13"/>
      <c r="E68" s="13"/>
      <c r="F68" s="14" t="s">
        <v>18</v>
      </c>
      <c r="G68" s="15">
        <f>493800</f>
        <v>493800</v>
      </c>
      <c r="H68" s="15"/>
      <c r="I68" s="15"/>
      <c r="J68" s="15"/>
    </row>
    <row r="69" spans="1:10" s="1" customFormat="1" ht="66" customHeight="1">
      <c r="A69" s="12" t="s">
        <v>81</v>
      </c>
      <c r="B69" s="12"/>
      <c r="C69" s="13" t="s">
        <v>82</v>
      </c>
      <c r="D69" s="13"/>
      <c r="E69" s="13"/>
      <c r="F69" s="14" t="s">
        <v>0</v>
      </c>
      <c r="G69" s="15">
        <f>643819</f>
        <v>643819</v>
      </c>
      <c r="H69" s="15"/>
      <c r="I69" s="15"/>
      <c r="J69" s="15"/>
    </row>
    <row r="70" spans="1:10" s="1" customFormat="1" ht="14.1" customHeight="1">
      <c r="A70" s="12" t="s">
        <v>83</v>
      </c>
      <c r="B70" s="12"/>
      <c r="C70" s="13" t="s">
        <v>84</v>
      </c>
      <c r="D70" s="13"/>
      <c r="E70" s="13"/>
      <c r="F70" s="14" t="s">
        <v>0</v>
      </c>
      <c r="G70" s="15">
        <f>254997</f>
        <v>254997</v>
      </c>
      <c r="H70" s="15"/>
      <c r="I70" s="15"/>
      <c r="J70" s="15"/>
    </row>
    <row r="71" spans="1:10" s="1" customFormat="1" ht="14.1" customHeight="1">
      <c r="A71" s="12" t="s">
        <v>63</v>
      </c>
      <c r="B71" s="12"/>
      <c r="C71" s="13" t="s">
        <v>84</v>
      </c>
      <c r="D71" s="13"/>
      <c r="E71" s="13"/>
      <c r="F71" s="14" t="s">
        <v>64</v>
      </c>
      <c r="G71" s="15">
        <f>254997</f>
        <v>254997</v>
      </c>
      <c r="H71" s="15"/>
      <c r="I71" s="15"/>
      <c r="J71" s="15"/>
    </row>
    <row r="72" spans="1:10" s="1" customFormat="1" ht="14.1" customHeight="1">
      <c r="A72" s="12" t="s">
        <v>65</v>
      </c>
      <c r="B72" s="12"/>
      <c r="C72" s="13" t="s">
        <v>84</v>
      </c>
      <c r="D72" s="13"/>
      <c r="E72" s="13"/>
      <c r="F72" s="14" t="s">
        <v>66</v>
      </c>
      <c r="G72" s="15">
        <f>254997</f>
        <v>254997</v>
      </c>
      <c r="H72" s="15"/>
      <c r="I72" s="15"/>
      <c r="J72" s="15"/>
    </row>
    <row r="73" spans="1:10" s="1" customFormat="1" ht="24" customHeight="1">
      <c r="A73" s="12" t="s">
        <v>61</v>
      </c>
      <c r="B73" s="12"/>
      <c r="C73" s="13" t="s">
        <v>85</v>
      </c>
      <c r="D73" s="13"/>
      <c r="E73" s="13"/>
      <c r="F73" s="14" t="s">
        <v>0</v>
      </c>
      <c r="G73" s="15">
        <f>388822</f>
        <v>388822</v>
      </c>
      <c r="H73" s="15"/>
      <c r="I73" s="15"/>
      <c r="J73" s="15"/>
    </row>
    <row r="74" spans="1:10" s="1" customFormat="1" ht="14.1" customHeight="1">
      <c r="A74" s="12" t="s">
        <v>63</v>
      </c>
      <c r="B74" s="12"/>
      <c r="C74" s="13" t="s">
        <v>85</v>
      </c>
      <c r="D74" s="13"/>
      <c r="E74" s="13"/>
      <c r="F74" s="14" t="s">
        <v>64</v>
      </c>
      <c r="G74" s="15">
        <f>388822</f>
        <v>388822</v>
      </c>
      <c r="H74" s="15"/>
      <c r="I74" s="15"/>
      <c r="J74" s="15"/>
    </row>
    <row r="75" spans="1:10" s="1" customFormat="1" ht="14.1" customHeight="1">
      <c r="A75" s="12" t="s">
        <v>65</v>
      </c>
      <c r="B75" s="12"/>
      <c r="C75" s="13" t="s">
        <v>85</v>
      </c>
      <c r="D75" s="13"/>
      <c r="E75" s="13"/>
      <c r="F75" s="14" t="s">
        <v>66</v>
      </c>
      <c r="G75" s="15">
        <f>388822</f>
        <v>388822</v>
      </c>
      <c r="H75" s="15"/>
      <c r="I75" s="15"/>
      <c r="J75" s="15"/>
    </row>
    <row r="76" spans="1:10" s="1" customFormat="1" ht="33.950000000000003" customHeight="1">
      <c r="A76" s="12" t="s">
        <v>86</v>
      </c>
      <c r="B76" s="12"/>
      <c r="C76" s="13" t="s">
        <v>87</v>
      </c>
      <c r="D76" s="13"/>
      <c r="E76" s="13"/>
      <c r="F76" s="14" t="s">
        <v>0</v>
      </c>
      <c r="G76" s="15">
        <f>118000</f>
        <v>118000</v>
      </c>
      <c r="H76" s="15"/>
      <c r="I76" s="15"/>
      <c r="J76" s="15"/>
    </row>
    <row r="77" spans="1:10" s="1" customFormat="1" ht="14.1" customHeight="1">
      <c r="A77" s="12" t="s">
        <v>69</v>
      </c>
      <c r="B77" s="12"/>
      <c r="C77" s="13" t="s">
        <v>88</v>
      </c>
      <c r="D77" s="13"/>
      <c r="E77" s="13"/>
      <c r="F77" s="14" t="s">
        <v>0</v>
      </c>
      <c r="G77" s="15">
        <f>118000</f>
        <v>118000</v>
      </c>
      <c r="H77" s="15"/>
      <c r="I77" s="15"/>
      <c r="J77" s="15"/>
    </row>
    <row r="78" spans="1:10" s="1" customFormat="1" ht="24" customHeight="1">
      <c r="A78" s="12" t="s">
        <v>20</v>
      </c>
      <c r="B78" s="12"/>
      <c r="C78" s="13" t="s">
        <v>88</v>
      </c>
      <c r="D78" s="13"/>
      <c r="E78" s="13"/>
      <c r="F78" s="14" t="s">
        <v>21</v>
      </c>
      <c r="G78" s="15">
        <f>118000</f>
        <v>118000</v>
      </c>
      <c r="H78" s="15"/>
      <c r="I78" s="15"/>
      <c r="J78" s="15"/>
    </row>
    <row r="79" spans="1:10" s="1" customFormat="1" ht="24" customHeight="1">
      <c r="A79" s="12" t="s">
        <v>22</v>
      </c>
      <c r="B79" s="12"/>
      <c r="C79" s="13" t="s">
        <v>88</v>
      </c>
      <c r="D79" s="13"/>
      <c r="E79" s="13"/>
      <c r="F79" s="14" t="s">
        <v>23</v>
      </c>
      <c r="G79" s="15">
        <f>118000</f>
        <v>118000</v>
      </c>
      <c r="H79" s="15"/>
      <c r="I79" s="15"/>
      <c r="J79" s="15"/>
    </row>
    <row r="80" spans="1:10" s="1" customFormat="1" ht="24" customHeight="1">
      <c r="A80" s="12" t="s">
        <v>89</v>
      </c>
      <c r="B80" s="12"/>
      <c r="C80" s="13" t="s">
        <v>90</v>
      </c>
      <c r="D80" s="13"/>
      <c r="E80" s="13"/>
      <c r="F80" s="14" t="s">
        <v>0</v>
      </c>
      <c r="G80" s="15">
        <f>636451.54</f>
        <v>636451.54</v>
      </c>
      <c r="H80" s="15"/>
      <c r="I80" s="15"/>
      <c r="J80" s="15"/>
    </row>
    <row r="81" spans="1:10" s="1" customFormat="1" ht="14.1" customHeight="1">
      <c r="A81" s="12" t="s">
        <v>69</v>
      </c>
      <c r="B81" s="12"/>
      <c r="C81" s="13" t="s">
        <v>91</v>
      </c>
      <c r="D81" s="13"/>
      <c r="E81" s="13"/>
      <c r="F81" s="14" t="s">
        <v>0</v>
      </c>
      <c r="G81" s="15">
        <f>636451.54</f>
        <v>636451.54</v>
      </c>
      <c r="H81" s="15"/>
      <c r="I81" s="15"/>
      <c r="J81" s="15"/>
    </row>
    <row r="82" spans="1:10" s="1" customFormat="1" ht="24" customHeight="1">
      <c r="A82" s="12" t="s">
        <v>20</v>
      </c>
      <c r="B82" s="12"/>
      <c r="C82" s="13" t="s">
        <v>91</v>
      </c>
      <c r="D82" s="13"/>
      <c r="E82" s="13"/>
      <c r="F82" s="14" t="s">
        <v>21</v>
      </c>
      <c r="G82" s="15">
        <f>606451.54</f>
        <v>606451.54</v>
      </c>
      <c r="H82" s="15"/>
      <c r="I82" s="15"/>
      <c r="J82" s="15"/>
    </row>
    <row r="83" spans="1:10" s="1" customFormat="1" ht="24" customHeight="1">
      <c r="A83" s="12" t="s">
        <v>22</v>
      </c>
      <c r="B83" s="12"/>
      <c r="C83" s="13" t="s">
        <v>91</v>
      </c>
      <c r="D83" s="13"/>
      <c r="E83" s="13"/>
      <c r="F83" s="14" t="s">
        <v>23</v>
      </c>
      <c r="G83" s="15">
        <f>606451.54</f>
        <v>606451.54</v>
      </c>
      <c r="H83" s="15"/>
      <c r="I83" s="15"/>
      <c r="J83" s="15"/>
    </row>
    <row r="84" spans="1:10" s="1" customFormat="1" ht="14.1" customHeight="1">
      <c r="A84" s="12" t="s">
        <v>92</v>
      </c>
      <c r="B84" s="12"/>
      <c r="C84" s="13" t="s">
        <v>91</v>
      </c>
      <c r="D84" s="13"/>
      <c r="E84" s="13"/>
      <c r="F84" s="14" t="s">
        <v>93</v>
      </c>
      <c r="G84" s="15">
        <f>30000</f>
        <v>30000</v>
      </c>
      <c r="H84" s="15"/>
      <c r="I84" s="15"/>
      <c r="J84" s="15"/>
    </row>
    <row r="85" spans="1:10" s="1" customFormat="1" ht="14.1" customHeight="1">
      <c r="A85" s="12" t="s">
        <v>94</v>
      </c>
      <c r="B85" s="12"/>
      <c r="C85" s="13" t="s">
        <v>91</v>
      </c>
      <c r="D85" s="13"/>
      <c r="E85" s="13"/>
      <c r="F85" s="14" t="s">
        <v>95</v>
      </c>
      <c r="G85" s="15">
        <f>30000</f>
        <v>30000</v>
      </c>
      <c r="H85" s="15"/>
      <c r="I85" s="15"/>
      <c r="J85" s="15"/>
    </row>
    <row r="86" spans="1:10" s="1" customFormat="1" ht="24" customHeight="1">
      <c r="A86" s="12" t="s">
        <v>96</v>
      </c>
      <c r="B86" s="12"/>
      <c r="C86" s="13" t="s">
        <v>97</v>
      </c>
      <c r="D86" s="13"/>
      <c r="E86" s="13"/>
      <c r="F86" s="14" t="s">
        <v>0</v>
      </c>
      <c r="G86" s="15">
        <f>502000</f>
        <v>502000</v>
      </c>
      <c r="H86" s="15"/>
      <c r="I86" s="15"/>
      <c r="J86" s="15"/>
    </row>
    <row r="87" spans="1:10" s="1" customFormat="1" ht="14.1" customHeight="1">
      <c r="A87" s="12" t="s">
        <v>98</v>
      </c>
      <c r="B87" s="12"/>
      <c r="C87" s="13" t="s">
        <v>99</v>
      </c>
      <c r="D87" s="13"/>
      <c r="E87" s="13"/>
      <c r="F87" s="14" t="s">
        <v>0</v>
      </c>
      <c r="G87" s="15">
        <f>502000</f>
        <v>502000</v>
      </c>
      <c r="H87" s="15"/>
      <c r="I87" s="15"/>
      <c r="J87" s="15"/>
    </row>
    <row r="88" spans="1:10" s="1" customFormat="1" ht="14.1" customHeight="1">
      <c r="A88" s="12" t="s">
        <v>100</v>
      </c>
      <c r="B88" s="12"/>
      <c r="C88" s="13" t="s">
        <v>99</v>
      </c>
      <c r="D88" s="13"/>
      <c r="E88" s="13"/>
      <c r="F88" s="14" t="s">
        <v>101</v>
      </c>
      <c r="G88" s="15">
        <f>502000</f>
        <v>502000</v>
      </c>
      <c r="H88" s="15"/>
      <c r="I88" s="15"/>
      <c r="J88" s="15"/>
    </row>
    <row r="89" spans="1:10" s="1" customFormat="1" ht="24" customHeight="1">
      <c r="A89" s="12" t="s">
        <v>102</v>
      </c>
      <c r="B89" s="12"/>
      <c r="C89" s="13" t="s">
        <v>99</v>
      </c>
      <c r="D89" s="13"/>
      <c r="E89" s="13"/>
      <c r="F89" s="14" t="s">
        <v>103</v>
      </c>
      <c r="G89" s="15">
        <f>502000</f>
        <v>502000</v>
      </c>
      <c r="H89" s="15"/>
      <c r="I89" s="15"/>
      <c r="J89" s="15"/>
    </row>
    <row r="90" spans="1:10" s="1" customFormat="1" ht="33.950000000000003" customHeight="1">
      <c r="A90" s="12" t="s">
        <v>104</v>
      </c>
      <c r="B90" s="12"/>
      <c r="C90" s="13" t="s">
        <v>105</v>
      </c>
      <c r="D90" s="13"/>
      <c r="E90" s="13"/>
      <c r="F90" s="14" t="s">
        <v>0</v>
      </c>
      <c r="G90" s="15">
        <f>19066301.23</f>
        <v>19066301.23</v>
      </c>
      <c r="H90" s="15"/>
      <c r="I90" s="15"/>
      <c r="J90" s="15"/>
    </row>
    <row r="91" spans="1:10" s="1" customFormat="1" ht="45" customHeight="1">
      <c r="A91" s="12" t="s">
        <v>57</v>
      </c>
      <c r="B91" s="12"/>
      <c r="C91" s="13" t="s">
        <v>106</v>
      </c>
      <c r="D91" s="13"/>
      <c r="E91" s="13"/>
      <c r="F91" s="14" t="s">
        <v>0</v>
      </c>
      <c r="G91" s="15">
        <f>9605654.73</f>
        <v>9605654.7300000004</v>
      </c>
      <c r="H91" s="15"/>
      <c r="I91" s="15"/>
      <c r="J91" s="15"/>
    </row>
    <row r="92" spans="1:10" s="1" customFormat="1" ht="24" customHeight="1">
      <c r="A92" s="12" t="s">
        <v>44</v>
      </c>
      <c r="B92" s="12"/>
      <c r="C92" s="13" t="s">
        <v>107</v>
      </c>
      <c r="D92" s="13"/>
      <c r="E92" s="13"/>
      <c r="F92" s="14" t="s">
        <v>0</v>
      </c>
      <c r="G92" s="15">
        <f>9605654.73</f>
        <v>9605654.7300000004</v>
      </c>
      <c r="H92" s="15"/>
      <c r="I92" s="15"/>
      <c r="J92" s="15"/>
    </row>
    <row r="93" spans="1:10" s="1" customFormat="1" ht="54.95" customHeight="1">
      <c r="A93" s="12" t="s">
        <v>15</v>
      </c>
      <c r="B93" s="12"/>
      <c r="C93" s="13" t="s">
        <v>107</v>
      </c>
      <c r="D93" s="13"/>
      <c r="E93" s="13"/>
      <c r="F93" s="14" t="s">
        <v>16</v>
      </c>
      <c r="G93" s="15">
        <f>9605654.73</f>
        <v>9605654.7300000004</v>
      </c>
      <c r="H93" s="15"/>
      <c r="I93" s="15"/>
      <c r="J93" s="15"/>
    </row>
    <row r="94" spans="1:10" s="1" customFormat="1" ht="14.1" customHeight="1">
      <c r="A94" s="12" t="s">
        <v>46</v>
      </c>
      <c r="B94" s="12"/>
      <c r="C94" s="13" t="s">
        <v>107</v>
      </c>
      <c r="D94" s="13"/>
      <c r="E94" s="13"/>
      <c r="F94" s="14" t="s">
        <v>47</v>
      </c>
      <c r="G94" s="15">
        <f>9605654.73</f>
        <v>9605654.7300000004</v>
      </c>
      <c r="H94" s="15"/>
      <c r="I94" s="15"/>
      <c r="J94" s="15"/>
    </row>
    <row r="95" spans="1:10" s="1" customFormat="1" ht="33.950000000000003" customHeight="1">
      <c r="A95" s="12" t="s">
        <v>108</v>
      </c>
      <c r="B95" s="12"/>
      <c r="C95" s="13" t="s">
        <v>109</v>
      </c>
      <c r="D95" s="13"/>
      <c r="E95" s="13"/>
      <c r="F95" s="14" t="s">
        <v>0</v>
      </c>
      <c r="G95" s="15">
        <f>300000</f>
        <v>300000</v>
      </c>
      <c r="H95" s="15"/>
      <c r="I95" s="15"/>
      <c r="J95" s="15"/>
    </row>
    <row r="96" spans="1:10" s="1" customFormat="1" ht="24" customHeight="1">
      <c r="A96" s="12" t="s">
        <v>48</v>
      </c>
      <c r="B96" s="12"/>
      <c r="C96" s="13" t="s">
        <v>110</v>
      </c>
      <c r="D96" s="13"/>
      <c r="E96" s="13"/>
      <c r="F96" s="14" t="s">
        <v>0</v>
      </c>
      <c r="G96" s="15">
        <f>300000</f>
        <v>300000</v>
      </c>
      <c r="H96" s="15"/>
      <c r="I96" s="15"/>
      <c r="J96" s="15"/>
    </row>
    <row r="97" spans="1:10" s="1" customFormat="1" ht="54.95" customHeight="1">
      <c r="A97" s="12" t="s">
        <v>15</v>
      </c>
      <c r="B97" s="12"/>
      <c r="C97" s="13" t="s">
        <v>110</v>
      </c>
      <c r="D97" s="13"/>
      <c r="E97" s="13"/>
      <c r="F97" s="14" t="s">
        <v>16</v>
      </c>
      <c r="G97" s="15">
        <f>300000</f>
        <v>300000</v>
      </c>
      <c r="H97" s="15"/>
      <c r="I97" s="15"/>
      <c r="J97" s="15"/>
    </row>
    <row r="98" spans="1:10" s="1" customFormat="1" ht="14.1" customHeight="1">
      <c r="A98" s="12" t="s">
        <v>46</v>
      </c>
      <c r="B98" s="12"/>
      <c r="C98" s="13" t="s">
        <v>110</v>
      </c>
      <c r="D98" s="13"/>
      <c r="E98" s="13"/>
      <c r="F98" s="14" t="s">
        <v>47</v>
      </c>
      <c r="G98" s="15">
        <f>300000</f>
        <v>300000</v>
      </c>
      <c r="H98" s="15"/>
      <c r="I98" s="15"/>
      <c r="J98" s="15"/>
    </row>
    <row r="99" spans="1:10" s="1" customFormat="1" ht="33.950000000000003" customHeight="1">
      <c r="A99" s="12" t="s">
        <v>111</v>
      </c>
      <c r="B99" s="12"/>
      <c r="C99" s="13" t="s">
        <v>112</v>
      </c>
      <c r="D99" s="13"/>
      <c r="E99" s="13"/>
      <c r="F99" s="14" t="s">
        <v>0</v>
      </c>
      <c r="G99" s="15">
        <f>2893657</f>
        <v>2893657</v>
      </c>
      <c r="H99" s="15"/>
      <c r="I99" s="15"/>
      <c r="J99" s="15"/>
    </row>
    <row r="100" spans="1:10" s="1" customFormat="1" ht="24" customHeight="1">
      <c r="A100" s="12" t="s">
        <v>53</v>
      </c>
      <c r="B100" s="12"/>
      <c r="C100" s="13" t="s">
        <v>113</v>
      </c>
      <c r="D100" s="13"/>
      <c r="E100" s="13"/>
      <c r="F100" s="14" t="s">
        <v>0</v>
      </c>
      <c r="G100" s="15">
        <f>1405189</f>
        <v>1405189</v>
      </c>
      <c r="H100" s="15"/>
      <c r="I100" s="15"/>
      <c r="J100" s="15"/>
    </row>
    <row r="101" spans="1:10" s="1" customFormat="1" ht="54.95" customHeight="1">
      <c r="A101" s="12" t="s">
        <v>15</v>
      </c>
      <c r="B101" s="12"/>
      <c r="C101" s="13" t="s">
        <v>113</v>
      </c>
      <c r="D101" s="13"/>
      <c r="E101" s="13"/>
      <c r="F101" s="14" t="s">
        <v>16</v>
      </c>
      <c r="G101" s="15">
        <f>1405189</f>
        <v>1405189</v>
      </c>
      <c r="H101" s="15"/>
      <c r="I101" s="15"/>
      <c r="J101" s="15"/>
    </row>
    <row r="102" spans="1:10" s="1" customFormat="1" ht="14.1" customHeight="1">
      <c r="A102" s="12" t="s">
        <v>46</v>
      </c>
      <c r="B102" s="12"/>
      <c r="C102" s="13" t="s">
        <v>113</v>
      </c>
      <c r="D102" s="13"/>
      <c r="E102" s="13"/>
      <c r="F102" s="14" t="s">
        <v>47</v>
      </c>
      <c r="G102" s="15">
        <f>1405189</f>
        <v>1405189</v>
      </c>
      <c r="H102" s="15"/>
      <c r="I102" s="15"/>
      <c r="J102" s="15"/>
    </row>
    <row r="103" spans="1:10" s="1" customFormat="1" ht="24" customHeight="1">
      <c r="A103" s="12" t="s">
        <v>114</v>
      </c>
      <c r="B103" s="12"/>
      <c r="C103" s="13" t="s">
        <v>115</v>
      </c>
      <c r="D103" s="13"/>
      <c r="E103" s="13"/>
      <c r="F103" s="14" t="s">
        <v>0</v>
      </c>
      <c r="G103" s="15">
        <f>1488468</f>
        <v>1488468</v>
      </c>
      <c r="H103" s="15"/>
      <c r="I103" s="15"/>
      <c r="J103" s="15"/>
    </row>
    <row r="104" spans="1:10" s="1" customFormat="1" ht="54.95" customHeight="1">
      <c r="A104" s="12" t="s">
        <v>15</v>
      </c>
      <c r="B104" s="12"/>
      <c r="C104" s="13" t="s">
        <v>115</v>
      </c>
      <c r="D104" s="13"/>
      <c r="E104" s="13"/>
      <c r="F104" s="14" t="s">
        <v>16</v>
      </c>
      <c r="G104" s="15">
        <f>1488468</f>
        <v>1488468</v>
      </c>
      <c r="H104" s="15"/>
      <c r="I104" s="15"/>
      <c r="J104" s="15"/>
    </row>
    <row r="105" spans="1:10" s="1" customFormat="1" ht="14.1" customHeight="1">
      <c r="A105" s="12" t="s">
        <v>46</v>
      </c>
      <c r="B105" s="12"/>
      <c r="C105" s="13" t="s">
        <v>115</v>
      </c>
      <c r="D105" s="13"/>
      <c r="E105" s="13"/>
      <c r="F105" s="14" t="s">
        <v>47</v>
      </c>
      <c r="G105" s="15">
        <f>1488468</f>
        <v>1488468</v>
      </c>
      <c r="H105" s="15"/>
      <c r="I105" s="15"/>
      <c r="J105" s="15"/>
    </row>
    <row r="106" spans="1:10" s="1" customFormat="1" ht="33.950000000000003" customHeight="1">
      <c r="A106" s="12" t="s">
        <v>116</v>
      </c>
      <c r="B106" s="12"/>
      <c r="C106" s="13" t="s">
        <v>117</v>
      </c>
      <c r="D106" s="13"/>
      <c r="E106" s="13"/>
      <c r="F106" s="14" t="s">
        <v>0</v>
      </c>
      <c r="G106" s="15">
        <f>1326054.83</f>
        <v>1326054.83</v>
      </c>
      <c r="H106" s="15"/>
      <c r="I106" s="15"/>
      <c r="J106" s="15"/>
    </row>
    <row r="107" spans="1:10" s="1" customFormat="1" ht="24" customHeight="1">
      <c r="A107" s="12" t="s">
        <v>44</v>
      </c>
      <c r="B107" s="12"/>
      <c r="C107" s="13" t="s">
        <v>118</v>
      </c>
      <c r="D107" s="13"/>
      <c r="E107" s="13"/>
      <c r="F107" s="14" t="s">
        <v>0</v>
      </c>
      <c r="G107" s="15">
        <f>1326054.83</f>
        <v>1326054.83</v>
      </c>
      <c r="H107" s="15"/>
      <c r="I107" s="15"/>
      <c r="J107" s="15"/>
    </row>
    <row r="108" spans="1:10" s="1" customFormat="1" ht="24" customHeight="1">
      <c r="A108" s="12" t="s">
        <v>20</v>
      </c>
      <c r="B108" s="12"/>
      <c r="C108" s="13" t="s">
        <v>118</v>
      </c>
      <c r="D108" s="13"/>
      <c r="E108" s="13"/>
      <c r="F108" s="14" t="s">
        <v>21</v>
      </c>
      <c r="G108" s="15">
        <f>1326054.83</f>
        <v>1326054.83</v>
      </c>
      <c r="H108" s="15"/>
      <c r="I108" s="15"/>
      <c r="J108" s="15"/>
    </row>
    <row r="109" spans="1:10" s="1" customFormat="1" ht="24" customHeight="1">
      <c r="A109" s="12" t="s">
        <v>22</v>
      </c>
      <c r="B109" s="12"/>
      <c r="C109" s="13" t="s">
        <v>118</v>
      </c>
      <c r="D109" s="13"/>
      <c r="E109" s="13"/>
      <c r="F109" s="14" t="s">
        <v>23</v>
      </c>
      <c r="G109" s="15">
        <f>1326054.83</f>
        <v>1326054.83</v>
      </c>
      <c r="H109" s="15"/>
      <c r="I109" s="15"/>
      <c r="J109" s="15"/>
    </row>
    <row r="110" spans="1:10" s="1" customFormat="1" ht="24" customHeight="1">
      <c r="A110" s="12" t="s">
        <v>119</v>
      </c>
      <c r="B110" s="12"/>
      <c r="C110" s="13" t="s">
        <v>120</v>
      </c>
      <c r="D110" s="13"/>
      <c r="E110" s="13"/>
      <c r="F110" s="14" t="s">
        <v>0</v>
      </c>
      <c r="G110" s="15">
        <f>4940934.67</f>
        <v>4940934.67</v>
      </c>
      <c r="H110" s="15"/>
      <c r="I110" s="15"/>
      <c r="J110" s="15"/>
    </row>
    <row r="111" spans="1:10" s="1" customFormat="1" ht="24" customHeight="1">
      <c r="A111" s="12" t="s">
        <v>44</v>
      </c>
      <c r="B111" s="12"/>
      <c r="C111" s="13" t="s">
        <v>121</v>
      </c>
      <c r="D111" s="13"/>
      <c r="E111" s="13"/>
      <c r="F111" s="14" t="s">
        <v>0</v>
      </c>
      <c r="G111" s="15">
        <f>4940934.67</f>
        <v>4940934.67</v>
      </c>
      <c r="H111" s="15"/>
      <c r="I111" s="15"/>
      <c r="J111" s="15"/>
    </row>
    <row r="112" spans="1:10" s="1" customFormat="1" ht="24" customHeight="1">
      <c r="A112" s="12" t="s">
        <v>20</v>
      </c>
      <c r="B112" s="12"/>
      <c r="C112" s="13" t="s">
        <v>121</v>
      </c>
      <c r="D112" s="13"/>
      <c r="E112" s="13"/>
      <c r="F112" s="14" t="s">
        <v>21</v>
      </c>
      <c r="G112" s="15">
        <f>3839591.67</f>
        <v>3839591.67</v>
      </c>
      <c r="H112" s="15"/>
      <c r="I112" s="15"/>
      <c r="J112" s="15"/>
    </row>
    <row r="113" spans="1:10" s="1" customFormat="1" ht="24" customHeight="1">
      <c r="A113" s="12" t="s">
        <v>22</v>
      </c>
      <c r="B113" s="12"/>
      <c r="C113" s="13" t="s">
        <v>121</v>
      </c>
      <c r="D113" s="13"/>
      <c r="E113" s="13"/>
      <c r="F113" s="14" t="s">
        <v>23</v>
      </c>
      <c r="G113" s="15">
        <f>3839591.67</f>
        <v>3839591.67</v>
      </c>
      <c r="H113" s="15"/>
      <c r="I113" s="15"/>
      <c r="J113" s="15"/>
    </row>
    <row r="114" spans="1:10" s="1" customFormat="1" ht="14.1" customHeight="1">
      <c r="A114" s="12" t="s">
        <v>92</v>
      </c>
      <c r="B114" s="12"/>
      <c r="C114" s="13" t="s">
        <v>121</v>
      </c>
      <c r="D114" s="13"/>
      <c r="E114" s="13"/>
      <c r="F114" s="14" t="s">
        <v>93</v>
      </c>
      <c r="G114" s="15">
        <f>1101343</f>
        <v>1101343</v>
      </c>
      <c r="H114" s="15"/>
      <c r="I114" s="15"/>
      <c r="J114" s="15"/>
    </row>
    <row r="115" spans="1:10" s="1" customFormat="1" ht="14.1" customHeight="1">
      <c r="A115" s="12" t="s">
        <v>94</v>
      </c>
      <c r="B115" s="12"/>
      <c r="C115" s="13" t="s">
        <v>121</v>
      </c>
      <c r="D115" s="13"/>
      <c r="E115" s="13"/>
      <c r="F115" s="14" t="s">
        <v>95</v>
      </c>
      <c r="G115" s="15">
        <f>1101343</f>
        <v>1101343</v>
      </c>
      <c r="H115" s="15"/>
      <c r="I115" s="15"/>
      <c r="J115" s="15"/>
    </row>
    <row r="116" spans="1:10" s="1" customFormat="1" ht="14.1" customHeight="1">
      <c r="A116" s="12" t="s">
        <v>122</v>
      </c>
      <c r="B116" s="12"/>
      <c r="C116" s="13" t="s">
        <v>123</v>
      </c>
      <c r="D116" s="13"/>
      <c r="E116" s="13"/>
      <c r="F116" s="14" t="s">
        <v>0</v>
      </c>
      <c r="G116" s="15">
        <f>100000</f>
        <v>100000</v>
      </c>
      <c r="H116" s="15"/>
      <c r="I116" s="15"/>
      <c r="J116" s="15"/>
    </row>
    <row r="117" spans="1:10" s="1" customFormat="1" ht="14.1" customHeight="1">
      <c r="A117" s="12" t="s">
        <v>124</v>
      </c>
      <c r="B117" s="12"/>
      <c r="C117" s="13" t="s">
        <v>125</v>
      </c>
      <c r="D117" s="13"/>
      <c r="E117" s="13"/>
      <c r="F117" s="14" t="s">
        <v>0</v>
      </c>
      <c r="G117" s="15">
        <f>100000</f>
        <v>100000</v>
      </c>
      <c r="H117" s="15"/>
      <c r="I117" s="15"/>
      <c r="J117" s="15"/>
    </row>
    <row r="118" spans="1:10" s="1" customFormat="1" ht="14.1" customHeight="1">
      <c r="A118" s="12" t="s">
        <v>92</v>
      </c>
      <c r="B118" s="12"/>
      <c r="C118" s="13" t="s">
        <v>125</v>
      </c>
      <c r="D118" s="13"/>
      <c r="E118" s="13"/>
      <c r="F118" s="14" t="s">
        <v>93</v>
      </c>
      <c r="G118" s="15">
        <f>100000</f>
        <v>100000</v>
      </c>
      <c r="H118" s="15"/>
      <c r="I118" s="15"/>
      <c r="J118" s="15"/>
    </row>
    <row r="119" spans="1:10" s="1" customFormat="1" ht="14.1" customHeight="1">
      <c r="A119" s="12" t="s">
        <v>126</v>
      </c>
      <c r="B119" s="12"/>
      <c r="C119" s="13" t="s">
        <v>125</v>
      </c>
      <c r="D119" s="13"/>
      <c r="E119" s="13"/>
      <c r="F119" s="14" t="s">
        <v>127</v>
      </c>
      <c r="G119" s="15">
        <f>100000</f>
        <v>100000</v>
      </c>
      <c r="H119" s="15"/>
      <c r="I119" s="15"/>
      <c r="J119" s="15"/>
    </row>
    <row r="120" spans="1:10" s="1" customFormat="1" ht="15" customHeight="1">
      <c r="A120" s="16" t="s">
        <v>128</v>
      </c>
      <c r="B120" s="16"/>
      <c r="C120" s="16"/>
      <c r="D120" s="16"/>
      <c r="E120" s="16"/>
      <c r="F120" s="16"/>
      <c r="G120" s="15">
        <f>52310084.82</f>
        <v>52310084.82</v>
      </c>
      <c r="H120" s="15"/>
      <c r="I120" s="15"/>
      <c r="J120" s="15"/>
    </row>
    <row r="121" spans="1:10" s="1" customFormat="1" ht="12" customHeight="1">
      <c r="A121" s="2" t="s">
        <v>0</v>
      </c>
      <c r="B121" s="2"/>
      <c r="C121" s="2"/>
      <c r="D121" s="2"/>
      <c r="E121" s="2"/>
      <c r="F121" s="2"/>
      <c r="G121" s="2"/>
      <c r="H121" s="2"/>
      <c r="I121" s="2"/>
      <c r="J121" s="2"/>
    </row>
  </sheetData>
  <mergeCells count="348">
    <mergeCell ref="H1:J1"/>
    <mergeCell ref="A2:J2"/>
    <mergeCell ref="A120:F120"/>
    <mergeCell ref="G120:J120"/>
    <mergeCell ref="A121:J121"/>
    <mergeCell ref="A119:B119"/>
    <mergeCell ref="C119:E119"/>
    <mergeCell ref="G119:J119"/>
    <mergeCell ref="A117:B117"/>
    <mergeCell ref="C117:E117"/>
    <mergeCell ref="G117:J117"/>
    <mergeCell ref="A118:B118"/>
    <mergeCell ref="C118:E118"/>
    <mergeCell ref="G118:J118"/>
    <mergeCell ref="A116:B116"/>
    <mergeCell ref="C116:E116"/>
    <mergeCell ref="G116:J116"/>
    <mergeCell ref="A115:B115"/>
    <mergeCell ref="C115:E115"/>
    <mergeCell ref="G115:J115"/>
    <mergeCell ref="A114:B114"/>
    <mergeCell ref="C114:E114"/>
    <mergeCell ref="G114:J114"/>
    <mergeCell ref="A112:B112"/>
    <mergeCell ref="C112:E112"/>
    <mergeCell ref="G112:J112"/>
    <mergeCell ref="A113:B113"/>
    <mergeCell ref="C113:E113"/>
    <mergeCell ref="G113:J113"/>
    <mergeCell ref="A110:B110"/>
    <mergeCell ref="C110:E110"/>
    <mergeCell ref="G110:J110"/>
    <mergeCell ref="A111:B111"/>
    <mergeCell ref="C111:E111"/>
    <mergeCell ref="G111:J111"/>
    <mergeCell ref="A109:B109"/>
    <mergeCell ref="C109:E109"/>
    <mergeCell ref="G109:J109"/>
    <mergeCell ref="A107:B107"/>
    <mergeCell ref="C107:E107"/>
    <mergeCell ref="G107:J107"/>
    <mergeCell ref="A108:B108"/>
    <mergeCell ref="C108:E108"/>
    <mergeCell ref="G108:J108"/>
    <mergeCell ref="A106:B106"/>
    <mergeCell ref="C106:E106"/>
    <mergeCell ref="G106:J106"/>
    <mergeCell ref="A105:B105"/>
    <mergeCell ref="C105:E105"/>
    <mergeCell ref="G105:J105"/>
    <mergeCell ref="A103:B103"/>
    <mergeCell ref="C103:E103"/>
    <mergeCell ref="G103:J103"/>
    <mergeCell ref="A104:B104"/>
    <mergeCell ref="C104:E104"/>
    <mergeCell ref="G104:J104"/>
    <mergeCell ref="A101:B101"/>
    <mergeCell ref="C101:E101"/>
    <mergeCell ref="G101:J101"/>
    <mergeCell ref="A102:B102"/>
    <mergeCell ref="C102:E102"/>
    <mergeCell ref="G102:J102"/>
    <mergeCell ref="A99:B99"/>
    <mergeCell ref="C99:E99"/>
    <mergeCell ref="G99:J99"/>
    <mergeCell ref="A100:B100"/>
    <mergeCell ref="C100:E100"/>
    <mergeCell ref="G100:J100"/>
    <mergeCell ref="A98:B98"/>
    <mergeCell ref="C98:E98"/>
    <mergeCell ref="G98:J98"/>
    <mergeCell ref="A96:B96"/>
    <mergeCell ref="C96:E96"/>
    <mergeCell ref="G96:J96"/>
    <mergeCell ref="A97:B97"/>
    <mergeCell ref="C97:E97"/>
    <mergeCell ref="G97:J97"/>
    <mergeCell ref="A95:B95"/>
    <mergeCell ref="C95:E95"/>
    <mergeCell ref="G95:J95"/>
    <mergeCell ref="A94:B94"/>
    <mergeCell ref="C94:E94"/>
    <mergeCell ref="G94:J94"/>
    <mergeCell ref="A92:B92"/>
    <mergeCell ref="C92:E92"/>
    <mergeCell ref="G92:J92"/>
    <mergeCell ref="A93:B93"/>
    <mergeCell ref="C93:E93"/>
    <mergeCell ref="G93:J93"/>
    <mergeCell ref="A90:B90"/>
    <mergeCell ref="C90:E90"/>
    <mergeCell ref="G90:J90"/>
    <mergeCell ref="A91:B91"/>
    <mergeCell ref="C91:E91"/>
    <mergeCell ref="G91:J91"/>
    <mergeCell ref="A89:B89"/>
    <mergeCell ref="C89:E89"/>
    <mergeCell ref="G89:J89"/>
    <mergeCell ref="A87:B87"/>
    <mergeCell ref="C87:E87"/>
    <mergeCell ref="G87:J87"/>
    <mergeCell ref="A88:B88"/>
    <mergeCell ref="C88:E88"/>
    <mergeCell ref="G88:J88"/>
    <mergeCell ref="A86:B86"/>
    <mergeCell ref="C86:E86"/>
    <mergeCell ref="G86:J86"/>
    <mergeCell ref="A85:B85"/>
    <mergeCell ref="C85:E85"/>
    <mergeCell ref="G85:J85"/>
    <mergeCell ref="A84:B84"/>
    <mergeCell ref="C84:E84"/>
    <mergeCell ref="G84:J84"/>
    <mergeCell ref="A83:B83"/>
    <mergeCell ref="C83:E83"/>
    <mergeCell ref="G83:J83"/>
    <mergeCell ref="A81:B81"/>
    <mergeCell ref="C81:E81"/>
    <mergeCell ref="G81:J81"/>
    <mergeCell ref="A82:B82"/>
    <mergeCell ref="C82:E82"/>
    <mergeCell ref="G82:J82"/>
    <mergeCell ref="A80:B80"/>
    <mergeCell ref="C80:E80"/>
    <mergeCell ref="G80:J80"/>
    <mergeCell ref="A78:B78"/>
    <mergeCell ref="C78:E78"/>
    <mergeCell ref="G78:J78"/>
    <mergeCell ref="A79:B79"/>
    <mergeCell ref="C79:E79"/>
    <mergeCell ref="G79:J79"/>
    <mergeCell ref="A76:B76"/>
    <mergeCell ref="C76:E76"/>
    <mergeCell ref="G76:J76"/>
    <mergeCell ref="A77:B77"/>
    <mergeCell ref="C77:E77"/>
    <mergeCell ref="G77:J77"/>
    <mergeCell ref="A75:B75"/>
    <mergeCell ref="C75:E75"/>
    <mergeCell ref="G75:J75"/>
    <mergeCell ref="A73:B73"/>
    <mergeCell ref="C73:E73"/>
    <mergeCell ref="G73:J73"/>
    <mergeCell ref="A74:B74"/>
    <mergeCell ref="C74:E74"/>
    <mergeCell ref="G74:J74"/>
    <mergeCell ref="A72:B72"/>
    <mergeCell ref="C72:E72"/>
    <mergeCell ref="G72:J72"/>
    <mergeCell ref="A70:B70"/>
    <mergeCell ref="C70:E70"/>
    <mergeCell ref="G70:J70"/>
    <mergeCell ref="A71:B71"/>
    <mergeCell ref="C71:E71"/>
    <mergeCell ref="G71:J71"/>
    <mergeCell ref="A69:B69"/>
    <mergeCell ref="C69:E69"/>
    <mergeCell ref="G69:J69"/>
    <mergeCell ref="A68:B68"/>
    <mergeCell ref="C68:E68"/>
    <mergeCell ref="G68:J68"/>
    <mergeCell ref="A66:B66"/>
    <mergeCell ref="C66:E66"/>
    <mergeCell ref="G66:J66"/>
    <mergeCell ref="A67:B67"/>
    <mergeCell ref="C67:E67"/>
    <mergeCell ref="G67:J67"/>
    <mergeCell ref="A65:B65"/>
    <mergeCell ref="C65:E65"/>
    <mergeCell ref="G65:J65"/>
    <mergeCell ref="A64:B64"/>
    <mergeCell ref="C64:E64"/>
    <mergeCell ref="G64:J64"/>
    <mergeCell ref="A62:B62"/>
    <mergeCell ref="C62:E62"/>
    <mergeCell ref="G62:J62"/>
    <mergeCell ref="A63:B63"/>
    <mergeCell ref="C63:E63"/>
    <mergeCell ref="G63:J63"/>
    <mergeCell ref="A60:B60"/>
    <mergeCell ref="C60:E60"/>
    <mergeCell ref="G60:J60"/>
    <mergeCell ref="A61:B61"/>
    <mergeCell ref="C61:E61"/>
    <mergeCell ref="G61:J61"/>
    <mergeCell ref="A58:B58"/>
    <mergeCell ref="C58:E58"/>
    <mergeCell ref="G58:J58"/>
    <mergeCell ref="A59:B59"/>
    <mergeCell ref="C59:E59"/>
    <mergeCell ref="G59:J59"/>
    <mergeCell ref="A57:B57"/>
    <mergeCell ref="C57:E57"/>
    <mergeCell ref="G57:J57"/>
    <mergeCell ref="A55:B55"/>
    <mergeCell ref="C55:E55"/>
    <mergeCell ref="G55:J55"/>
    <mergeCell ref="A56:B56"/>
    <mergeCell ref="C56:E56"/>
    <mergeCell ref="G56:J56"/>
    <mergeCell ref="A54:B54"/>
    <mergeCell ref="C54:E54"/>
    <mergeCell ref="G54:J54"/>
    <mergeCell ref="A52:B52"/>
    <mergeCell ref="C52:E52"/>
    <mergeCell ref="G52:J52"/>
    <mergeCell ref="A53:B53"/>
    <mergeCell ref="C53:E53"/>
    <mergeCell ref="G53:J53"/>
    <mergeCell ref="A50:B50"/>
    <mergeCell ref="C50:E50"/>
    <mergeCell ref="G50:J50"/>
    <mergeCell ref="A51:B51"/>
    <mergeCell ref="C51:E51"/>
    <mergeCell ref="G51:J51"/>
    <mergeCell ref="A49:B49"/>
    <mergeCell ref="C49:E49"/>
    <mergeCell ref="G49:J49"/>
    <mergeCell ref="A48:B48"/>
    <mergeCell ref="C48:E48"/>
    <mergeCell ref="G48:J48"/>
    <mergeCell ref="A46:B46"/>
    <mergeCell ref="C46:E46"/>
    <mergeCell ref="G46:J46"/>
    <mergeCell ref="A47:B47"/>
    <mergeCell ref="C47:E47"/>
    <mergeCell ref="G47:J47"/>
    <mergeCell ref="A44:B44"/>
    <mergeCell ref="C44:E44"/>
    <mergeCell ref="G44:J44"/>
    <mergeCell ref="A45:B45"/>
    <mergeCell ref="C45:E45"/>
    <mergeCell ref="G45:J45"/>
    <mergeCell ref="A42:B42"/>
    <mergeCell ref="C42:E42"/>
    <mergeCell ref="G42:J42"/>
    <mergeCell ref="A43:B43"/>
    <mergeCell ref="C43:E43"/>
    <mergeCell ref="G43:J43"/>
    <mergeCell ref="A40:B40"/>
    <mergeCell ref="C40:E40"/>
    <mergeCell ref="G40:J40"/>
    <mergeCell ref="A41:B41"/>
    <mergeCell ref="C41:E41"/>
    <mergeCell ref="G41:J41"/>
    <mergeCell ref="A38:B38"/>
    <mergeCell ref="C38:E38"/>
    <mergeCell ref="G38:J38"/>
    <mergeCell ref="A39:B39"/>
    <mergeCell ref="C39:E39"/>
    <mergeCell ref="G39:J39"/>
    <mergeCell ref="A37:B37"/>
    <mergeCell ref="C37:E37"/>
    <mergeCell ref="G37:J37"/>
    <mergeCell ref="A35:B35"/>
    <mergeCell ref="C35:E35"/>
    <mergeCell ref="G35:J35"/>
    <mergeCell ref="A36:B36"/>
    <mergeCell ref="C36:E36"/>
    <mergeCell ref="G36:J36"/>
    <mergeCell ref="A33:B33"/>
    <mergeCell ref="C33:E33"/>
    <mergeCell ref="G33:J33"/>
    <mergeCell ref="A34:B34"/>
    <mergeCell ref="C34:E34"/>
    <mergeCell ref="G34:J34"/>
    <mergeCell ref="A32:B32"/>
    <mergeCell ref="C32:E32"/>
    <mergeCell ref="G32:J32"/>
    <mergeCell ref="A31:B31"/>
    <mergeCell ref="C31:E31"/>
    <mergeCell ref="G31:J31"/>
    <mergeCell ref="A29:B29"/>
    <mergeCell ref="C29:E29"/>
    <mergeCell ref="G29:J29"/>
    <mergeCell ref="A30:B30"/>
    <mergeCell ref="C30:E30"/>
    <mergeCell ref="G30:J30"/>
    <mergeCell ref="A28:B28"/>
    <mergeCell ref="C28:E28"/>
    <mergeCell ref="G28:J28"/>
    <mergeCell ref="A26:B26"/>
    <mergeCell ref="C26:E26"/>
    <mergeCell ref="G26:J26"/>
    <mergeCell ref="A27:B27"/>
    <mergeCell ref="C27:E27"/>
    <mergeCell ref="G27:J27"/>
    <mergeCell ref="A24:B24"/>
    <mergeCell ref="C24:E24"/>
    <mergeCell ref="G24:J24"/>
    <mergeCell ref="A25:B25"/>
    <mergeCell ref="C25:E25"/>
    <mergeCell ref="G25:J25"/>
    <mergeCell ref="A23:B23"/>
    <mergeCell ref="C23:E23"/>
    <mergeCell ref="G23:J23"/>
    <mergeCell ref="A21:B21"/>
    <mergeCell ref="C21:E21"/>
    <mergeCell ref="G21:J21"/>
    <mergeCell ref="A22:B22"/>
    <mergeCell ref="C22:E22"/>
    <mergeCell ref="G22:J22"/>
    <mergeCell ref="A19:B19"/>
    <mergeCell ref="C19:E19"/>
    <mergeCell ref="G19:J19"/>
    <mergeCell ref="A20:B20"/>
    <mergeCell ref="C20:E20"/>
    <mergeCell ref="G20:J20"/>
    <mergeCell ref="A18:B18"/>
    <mergeCell ref="C18:E18"/>
    <mergeCell ref="G18:J18"/>
    <mergeCell ref="A16:B16"/>
    <mergeCell ref="C16:E16"/>
    <mergeCell ref="G16:J16"/>
    <mergeCell ref="A17:B17"/>
    <mergeCell ref="C17:E17"/>
    <mergeCell ref="G17:J17"/>
    <mergeCell ref="A15:B15"/>
    <mergeCell ref="C15:E15"/>
    <mergeCell ref="G15:J15"/>
    <mergeCell ref="A13:B13"/>
    <mergeCell ref="C13:E13"/>
    <mergeCell ref="G13:J13"/>
    <mergeCell ref="A14:B14"/>
    <mergeCell ref="C14:E14"/>
    <mergeCell ref="G14:J14"/>
    <mergeCell ref="A12:B12"/>
    <mergeCell ref="C12:E12"/>
    <mergeCell ref="G12:J12"/>
    <mergeCell ref="A10:B10"/>
    <mergeCell ref="C10:E10"/>
    <mergeCell ref="G10:J10"/>
    <mergeCell ref="A11:B11"/>
    <mergeCell ref="C11:E11"/>
    <mergeCell ref="G11:J11"/>
    <mergeCell ref="A8:B8"/>
    <mergeCell ref="C8:E8"/>
    <mergeCell ref="G8:J8"/>
    <mergeCell ref="A9:B9"/>
    <mergeCell ref="C9:E9"/>
    <mergeCell ref="G9:J9"/>
    <mergeCell ref="A5:B6"/>
    <mergeCell ref="C5:F5"/>
    <mergeCell ref="C6:E6"/>
    <mergeCell ref="G5:J6"/>
    <mergeCell ref="A7:B7"/>
    <mergeCell ref="C7:E7"/>
    <mergeCell ref="G7:J7"/>
  </mergeCells>
  <pageMargins left="0" right="0" top="0" bottom="0" header="0.5" footer="0.5"/>
  <pageSetup paperSize="0" firstPageNumber="4294967295" orientation="portrait" horizontalDpi="0" verticalDpi="0" copies="0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Г.С. ФЭО</dc:creator>
  <cp:lastModifiedBy>127</cp:lastModifiedBy>
  <dcterms:created xsi:type="dcterms:W3CDTF">2022-01-28T09:39:02Z</dcterms:created>
  <dcterms:modified xsi:type="dcterms:W3CDTF">2022-01-28T09:39:02Z</dcterms:modified>
</cp:coreProperties>
</file>