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definedNames>
    <definedName name="_xlnm.Print_Area" localSheetId="0">Лист2!$A$1:$F$83</definedName>
  </definedNames>
  <calcPr calcId="124519"/>
</workbook>
</file>

<file path=xl/calcChain.xml><?xml version="1.0" encoding="utf-8"?>
<calcChain xmlns="http://schemas.openxmlformats.org/spreadsheetml/2006/main">
  <c r="E55" i="2"/>
  <c r="C55"/>
  <c r="E83"/>
  <c r="C83"/>
  <c r="E63"/>
  <c r="C63"/>
  <c r="J72"/>
  <c r="C67"/>
  <c r="C78"/>
  <c r="E78"/>
  <c r="J85" l="1"/>
  <c r="E70"/>
  <c r="J70"/>
  <c r="E69"/>
  <c r="C49" l="1"/>
  <c r="E49"/>
  <c r="E44"/>
  <c r="C44"/>
  <c r="E25"/>
  <c r="C25"/>
  <c r="E20"/>
  <c r="C20"/>
  <c r="E5"/>
  <c r="E8" s="1"/>
  <c r="C7"/>
  <c r="C8" s="1"/>
  <c r="E14"/>
  <c r="C14"/>
</calcChain>
</file>

<file path=xl/sharedStrings.xml><?xml version="1.0" encoding="utf-8"?>
<sst xmlns="http://schemas.openxmlformats.org/spreadsheetml/2006/main" count="190" uniqueCount="94">
  <si>
    <t>№ п/п</t>
  </si>
  <si>
    <t>Сумма</t>
  </si>
  <si>
    <t>Причина изменений</t>
  </si>
  <si>
    <t>Доходный КБК</t>
  </si>
  <si>
    <t>Расходный КБК</t>
  </si>
  <si>
    <t>Итого:</t>
  </si>
  <si>
    <t xml:space="preserve">Пояснительная записка к решению совета депутатов «О внесении изменений в решение Совета депутатов сельского поселения Мулымья от 27.12.2022г. № 253 «О бюджете муниципального образования сельское поселение Мулымья на 2023 год  и плановый период 2024 и 2025 годов»
</t>
  </si>
  <si>
    <t>182 101 02010 01 0000 110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</si>
  <si>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650 108 04020 01 0000 110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</si>
  <si>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11105035 10 0000 120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</si>
  <si>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650 0113 0800100590 111 211 Заработная плата</t>
  </si>
  <si>
    <t>650 0113 0800100590 119 213 Начисление на оплату труда</t>
  </si>
  <si>
    <t>650 0104 0700102040 129 213 Начисление на оплату труда</t>
  </si>
  <si>
    <t>650 202 49999 10 0000 150  Прочие межбюджетные трансферты, передаваемые бюджетам сельских поселений</t>
  </si>
  <si>
    <t>Начисление на оплату труда подростки</t>
  </si>
  <si>
    <t>Заработная плата подростки</t>
  </si>
  <si>
    <t>650 0102 0700102030 121 211 Заработная плата</t>
  </si>
  <si>
    <t>650 0104 0700102040 121 211 Заработная плата</t>
  </si>
  <si>
    <t>1) На основании распоряжения Главы поселения №52 от 02.11.2023</t>
  </si>
  <si>
    <t>650 0113 0800500590 852 291 Налоги, пошлины и сборы</t>
  </si>
  <si>
    <t>650 0113 0800700590 242 221 Услуги связи</t>
  </si>
  <si>
    <t>650 0113 0800700590 244 223 Коммунальные услуги</t>
  </si>
  <si>
    <t>650 0113 0800700590 247 223 Коммунальные услуги</t>
  </si>
  <si>
    <t>Коммунальные услуги (тепло) за ноябрь 2023 года</t>
  </si>
  <si>
    <t>650 0401 0500270145 111 211 Заработная плата</t>
  </si>
  <si>
    <t>650 0401 0500270145 119 213 Начисление на оплату труда</t>
  </si>
  <si>
    <t>3) На основании уведомления комитета финансов №696/6 от 10.11.2023</t>
  </si>
  <si>
    <t>2) На основании уведомления комитета финансов №700/5 от 10.11.2023</t>
  </si>
  <si>
    <t>650 0801 0500172580 111 211 Заработная плата</t>
  </si>
  <si>
    <t>650 0801 0500172580 119 213 Начисление на оплату труда</t>
  </si>
  <si>
    <t>Начисление на оплату труда МУ СЦК ШАИМ (УКАЗЫ)</t>
  </si>
  <si>
    <t>Заработная плата МУ СЦК ШАИМ (УКАЗЫ)</t>
  </si>
  <si>
    <t>4) На основании уведомления комитета финансов №697/0 от 10.11.2023</t>
  </si>
  <si>
    <t>650 0801 0500470050 244 349 Увеличение стоимости прочих материальных запасов однократного применения</t>
  </si>
  <si>
    <t>Расходы на мероприятие 100-летие Кондинского района</t>
  </si>
  <si>
    <t>5) На основании уведомления комитета финансов №697/5 от 10.11.2023</t>
  </si>
  <si>
    <t>650 0113 0800700590 244 310 Увеличение стоимости основных средств</t>
  </si>
  <si>
    <t>Расходы на мероприятия по антитеррористической защищенности</t>
  </si>
  <si>
    <t>Заработная плата главы</t>
  </si>
  <si>
    <t>650 0102 0700102030 129 213 Начисление на оплату труда</t>
  </si>
  <si>
    <t>Начисление на оплату труда главы</t>
  </si>
  <si>
    <t>Заработная плата администрации</t>
  </si>
  <si>
    <t>Начисление на оплату труда администрации</t>
  </si>
  <si>
    <t>650 0113 0700902400 244 310 Увеличение стоимости основных средств</t>
  </si>
  <si>
    <t>650 0113 0700902400 244 343 Увеличение стоимости ГСМ</t>
  </si>
  <si>
    <t>650 0113 0700902400 244 349 Увеличение стоимости прочих материальных запасов однократного применения</t>
  </si>
  <si>
    <t xml:space="preserve">650 0113 0700902400 244 346 Увеличение стоимости материальных запасов </t>
  </si>
  <si>
    <t>Оплата авансового отчета главы (возмещение расходов)</t>
  </si>
  <si>
    <t>650 0501 0900102400 244 225 Работы, услуги по содержанию имущества</t>
  </si>
  <si>
    <t>Оплата взносов за капремонт муниципального имущества</t>
  </si>
  <si>
    <t>Заработная плата АХС</t>
  </si>
  <si>
    <t>Начисление на выплату по оплате труда АХС</t>
  </si>
  <si>
    <t>650 0113 0800700590 244 343 Увеличение стоимости ГСМ</t>
  </si>
  <si>
    <t>Заключение договора на ГСМ декабрь 2023 года</t>
  </si>
  <si>
    <t>650 0113 0800700590 244 349 Увеличение стоимости прочих материальных запасов однократного применения</t>
  </si>
  <si>
    <t>Заключение договора на приобретение картриджей</t>
  </si>
  <si>
    <t>Коммунальные услуги (тепло) за декабрь 2023 года</t>
  </si>
  <si>
    <t>Приобретение насоса для системы отопления</t>
  </si>
  <si>
    <t>6) На основании распоряжения Главы №57 от 15.11.2023</t>
  </si>
  <si>
    <t>650 0113 0700902400 853 297 Иные выплаты текущего характера организациям</t>
  </si>
  <si>
    <t>Членские взносы ассоциация</t>
  </si>
  <si>
    <t>650 0113 0700202400 122 214 Прочие несоциальные выплаты персоналу в натуральной форме</t>
  </si>
  <si>
    <t>650 0801 0500100590 112 214 Прочие несоциальные выплаты персоналу в натуральной форме</t>
  </si>
  <si>
    <t>Оплата льготного отпуска администрации</t>
  </si>
  <si>
    <t>Оплата льготного отпуска работников МУ СЦК ШАИМ</t>
  </si>
  <si>
    <t>Оплата льготного отпуска работников МКУ АХС</t>
  </si>
  <si>
    <t>650 0113 0800200590 112 214 Прочие несоциальные выплаты персоналу в натуральной форме</t>
  </si>
  <si>
    <t>Приобретение панелей (светильников)</t>
  </si>
  <si>
    <t>182 10606033 10 0000 110 Земельный налог с организаций, обладающих земельным участком, расположенным в границах сельских поселений</t>
  </si>
  <si>
    <t>182 10606043 10 0000 110 Земельный налог с физических лиц, обладающих земельным участком, расположенным в границах сельских поселений</t>
  </si>
  <si>
    <t>650 11109045 10 0000 120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</si>
  <si>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11301995 10 0000 130 Прочие доходы от оказания платных услуг (работ) получателями средств бюджетов сельских поселений</t>
  </si>
  <si>
    <t>650 0801 0500100590 242 226 Прочие работы. услуги</t>
  </si>
  <si>
    <t>650 0801 0500100590 244 346 Увеличение стоимости материальных запасов</t>
  </si>
  <si>
    <t>Для заключения договора на обслуживания сайта МУ СЦК ШАИМ</t>
  </si>
  <si>
    <t>Приобретение журналов и бланков строгой отчетности МУ СЦК ШАИМ</t>
  </si>
  <si>
    <t>650 0113 0700902400 244 346 Увеличение стоимости материальных запасов</t>
  </si>
  <si>
    <t>Приобретение автомобильных запчастей</t>
  </si>
  <si>
    <t>651 0113 0700902400 244 310 Увеличение стоимости основных средств</t>
  </si>
  <si>
    <t>Приобретение отвала</t>
  </si>
  <si>
    <t>Заключение договора на физическую охрану</t>
  </si>
  <si>
    <t>650 0113 0800700590 244 226 Прочие работы, услуги</t>
  </si>
  <si>
    <t>8) На основании ходатайства начальника ФЭО</t>
  </si>
  <si>
    <t>7) На основании уведомления комитета финансов №802/5 от 28.11.2023</t>
  </si>
  <si>
    <t>650 0401 0800305060 111 211 Заработная плата</t>
  </si>
  <si>
    <t>650 0401 0800305060 119 213 Начисление на оплату труда</t>
  </si>
  <si>
    <t>Заработная плата безработные ОР</t>
  </si>
  <si>
    <t>Начисление на оплату труда безработные ОР</t>
  </si>
  <si>
    <t>Заработная плата безработные КМНС</t>
  </si>
  <si>
    <t>Начисление на оплату труда безработные КМНС</t>
  </si>
  <si>
    <t>6) На основании хадатайства начальника ФЭО</t>
  </si>
  <si>
    <t>182 106 0401102 0000 110 Транспортный налог с организаций</t>
  </si>
  <si>
    <t>182 106 0401202 0000 110 Транспортный налог с физических лиц</t>
  </si>
  <si>
    <t>Для приведения в соотвесттвие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</si>
</sst>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vertical="center" wrapText="1"/>
    </xf>
    <xf numFmtId="4" fontId="2" fillId="0" borderId="0" xfId="0" applyNumberFormat="1" applyFont="1"/>
    <xf numFmtId="4" fontId="4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73" zoomScale="90" zoomScaleSheetLayoutView="90" workbookViewId="0">
      <selection activeCell="D74" sqref="D74"/>
    </sheetView>
  </sheetViews>
  <sheetFormatPr defaultRowHeight="15"/>
  <cols>
    <col min="1" max="1" width="7.140625" customWidth="1"/>
    <col min="2" max="2" width="47.5703125" customWidth="1"/>
    <col min="3" max="3" width="22.140625" customWidth="1"/>
    <col min="4" max="4" width="47.5703125" customWidth="1"/>
    <col min="5" max="5" width="26.5703125" style="1" customWidth="1"/>
    <col min="6" max="6" width="43.28515625" customWidth="1"/>
    <col min="7" max="7" width="0.7109375" customWidth="1"/>
    <col min="8" max="8" width="9.140625" hidden="1" customWidth="1"/>
    <col min="9" max="9" width="12" customWidth="1"/>
    <col min="10" max="10" width="13.140625" customWidth="1"/>
  </cols>
  <sheetData>
    <row r="1" spans="1:6" ht="49.5" customHeight="1">
      <c r="A1" s="66" t="s">
        <v>6</v>
      </c>
      <c r="B1" s="66"/>
      <c r="C1" s="66"/>
      <c r="D1" s="66"/>
      <c r="E1" s="66"/>
      <c r="F1" s="66"/>
    </row>
    <row r="2" spans="1:6" ht="18.75">
      <c r="A2" s="21"/>
      <c r="B2" s="21"/>
      <c r="C2" s="21"/>
      <c r="D2" s="21"/>
      <c r="E2" s="21"/>
      <c r="F2" s="21"/>
    </row>
    <row r="3" spans="1:6" ht="16.5" thickBot="1">
      <c r="A3" s="67" t="s">
        <v>18</v>
      </c>
      <c r="B3" s="67"/>
      <c r="C3" s="67"/>
      <c r="D3" s="67"/>
      <c r="E3" s="67"/>
      <c r="F3" s="67"/>
    </row>
    <row r="4" spans="1:6" ht="16.5" thickBot="1">
      <c r="A4" s="23" t="s">
        <v>0</v>
      </c>
      <c r="B4" s="23" t="s">
        <v>3</v>
      </c>
      <c r="C4" s="23" t="s">
        <v>1</v>
      </c>
      <c r="D4" s="23" t="s">
        <v>4</v>
      </c>
      <c r="E4" s="23" t="s">
        <v>1</v>
      </c>
      <c r="F4" s="23" t="s">
        <v>2</v>
      </c>
    </row>
    <row r="5" spans="1:6" ht="47.25" customHeight="1" thickBot="1">
      <c r="A5" s="27">
        <v>1</v>
      </c>
      <c r="B5" s="27" t="s">
        <v>19</v>
      </c>
      <c r="C5" s="35">
        <v>-135</v>
      </c>
      <c r="D5" s="54" t="s">
        <v>22</v>
      </c>
      <c r="E5" s="56">
        <f>140088.73+642.13</f>
        <v>140730.86000000002</v>
      </c>
      <c r="F5" s="54" t="s">
        <v>23</v>
      </c>
    </row>
    <row r="6" spans="1:6" ht="47.25" customHeight="1" thickBot="1">
      <c r="A6" s="14">
        <v>2</v>
      </c>
      <c r="B6" s="14" t="s">
        <v>20</v>
      </c>
      <c r="C6" s="37">
        <v>-342.13</v>
      </c>
      <c r="D6" s="68"/>
      <c r="E6" s="69"/>
      <c r="F6" s="68"/>
    </row>
    <row r="7" spans="1:6" ht="32.25" thickBot="1">
      <c r="A7" s="15">
        <v>3</v>
      </c>
      <c r="B7" s="15" t="s">
        <v>21</v>
      </c>
      <c r="C7" s="36">
        <f>-139953.73-300</f>
        <v>-140253.73000000001</v>
      </c>
      <c r="D7" s="55"/>
      <c r="E7" s="57"/>
      <c r="F7" s="55"/>
    </row>
    <row r="8" spans="1:6" ht="16.5" thickBot="1">
      <c r="A8" s="22"/>
      <c r="B8" s="24" t="s">
        <v>5</v>
      </c>
      <c r="C8" s="20">
        <f>SUM(C5:C7)</f>
        <v>-140730.86000000002</v>
      </c>
      <c r="D8" s="24" t="s">
        <v>5</v>
      </c>
      <c r="E8" s="19">
        <f>SUM(E5:E7)</f>
        <v>140730.86000000002</v>
      </c>
      <c r="F8" s="23"/>
    </row>
    <row r="9" spans="1:6" ht="18.75">
      <c r="A9" s="11"/>
      <c r="B9" s="11"/>
      <c r="C9" s="11"/>
      <c r="D9" s="11"/>
      <c r="E9" s="11"/>
      <c r="F9" s="11"/>
    </row>
    <row r="10" spans="1:6" ht="16.5" thickBot="1">
      <c r="A10" s="67" t="s">
        <v>27</v>
      </c>
      <c r="B10" s="67"/>
      <c r="C10" s="67"/>
      <c r="D10" s="67"/>
      <c r="E10" s="67"/>
      <c r="F10" s="67"/>
    </row>
    <row r="11" spans="1:6" ht="16.5" thickBot="1">
      <c r="A11" s="23" t="s">
        <v>0</v>
      </c>
      <c r="B11" s="23" t="s">
        <v>3</v>
      </c>
      <c r="C11" s="23" t="s">
        <v>1</v>
      </c>
      <c r="D11" s="23" t="s">
        <v>4</v>
      </c>
      <c r="E11" s="23" t="s">
        <v>1</v>
      </c>
      <c r="F11" s="23" t="s">
        <v>2</v>
      </c>
    </row>
    <row r="12" spans="1:6" ht="47.25" customHeight="1" thickBot="1">
      <c r="A12" s="54">
        <v>1</v>
      </c>
      <c r="B12" s="68" t="s">
        <v>13</v>
      </c>
      <c r="C12" s="56">
        <v>-6245.34</v>
      </c>
      <c r="D12" s="16" t="s">
        <v>24</v>
      </c>
      <c r="E12" s="19">
        <v>-4797.68</v>
      </c>
      <c r="F12" s="16" t="s">
        <v>15</v>
      </c>
    </row>
    <row r="13" spans="1:6" ht="32.25" thickBot="1">
      <c r="A13" s="55"/>
      <c r="B13" s="55"/>
      <c r="C13" s="57"/>
      <c r="D13" s="16" t="s">
        <v>25</v>
      </c>
      <c r="E13" s="19">
        <v>-1447.66</v>
      </c>
      <c r="F13" s="16" t="s">
        <v>14</v>
      </c>
    </row>
    <row r="14" spans="1:6" ht="16.5" thickBot="1">
      <c r="A14" s="22"/>
      <c r="B14" s="23" t="s">
        <v>5</v>
      </c>
      <c r="C14" s="19">
        <f>SUM(C12:C13)</f>
        <v>-6245.34</v>
      </c>
      <c r="D14" s="23" t="s">
        <v>5</v>
      </c>
      <c r="E14" s="19">
        <f>SUM(E12:E13)</f>
        <v>-6245.34</v>
      </c>
      <c r="F14" s="23"/>
    </row>
    <row r="15" spans="1:6" ht="15.75">
      <c r="A15" s="25"/>
      <c r="B15" s="25"/>
      <c r="C15" s="26"/>
      <c r="D15" s="25"/>
      <c r="E15" s="26"/>
      <c r="F15" s="25"/>
    </row>
    <row r="16" spans="1:6" ht="16.5" thickBot="1">
      <c r="A16" s="67" t="s">
        <v>26</v>
      </c>
      <c r="B16" s="67"/>
      <c r="C16" s="67"/>
      <c r="D16" s="67"/>
      <c r="E16" s="67"/>
      <c r="F16" s="67"/>
    </row>
    <row r="17" spans="1:6" ht="16.5" thickBot="1">
      <c r="A17" s="23" t="s">
        <v>0</v>
      </c>
      <c r="B17" s="23" t="s">
        <v>3</v>
      </c>
      <c r="C17" s="23" t="s">
        <v>1</v>
      </c>
      <c r="D17" s="23" t="s">
        <v>4</v>
      </c>
      <c r="E17" s="23" t="s">
        <v>1</v>
      </c>
      <c r="F17" s="23" t="s">
        <v>2</v>
      </c>
    </row>
    <row r="18" spans="1:6" ht="47.25" customHeight="1" thickBot="1">
      <c r="A18" s="54">
        <v>1</v>
      </c>
      <c r="B18" s="54" t="s">
        <v>13</v>
      </c>
      <c r="C18" s="56">
        <v>156628.65</v>
      </c>
      <c r="D18" s="16" t="s">
        <v>28</v>
      </c>
      <c r="E18" s="19">
        <v>120298.5</v>
      </c>
      <c r="F18" s="16" t="s">
        <v>31</v>
      </c>
    </row>
    <row r="19" spans="1:6" ht="32.25" thickBot="1">
      <c r="A19" s="55"/>
      <c r="B19" s="55"/>
      <c r="C19" s="57"/>
      <c r="D19" s="16" t="s">
        <v>29</v>
      </c>
      <c r="E19" s="19">
        <v>36330.15</v>
      </c>
      <c r="F19" s="16" t="s">
        <v>30</v>
      </c>
    </row>
    <row r="20" spans="1:6" ht="16.5" thickBot="1">
      <c r="A20" s="22"/>
      <c r="B20" s="23" t="s">
        <v>5</v>
      </c>
      <c r="C20" s="19">
        <f>SUM(C18:C19)</f>
        <v>156628.65</v>
      </c>
      <c r="D20" s="23" t="s">
        <v>5</v>
      </c>
      <c r="E20" s="19">
        <f>SUM(E18:E19)</f>
        <v>156628.65</v>
      </c>
      <c r="F20" s="23"/>
    </row>
    <row r="21" spans="1:6" ht="15.75">
      <c r="A21" s="25"/>
      <c r="B21" s="25"/>
      <c r="C21" s="26"/>
      <c r="D21" s="25"/>
      <c r="E21" s="26"/>
      <c r="F21" s="25"/>
    </row>
    <row r="22" spans="1:6" ht="16.5" thickBot="1">
      <c r="A22" s="67" t="s">
        <v>32</v>
      </c>
      <c r="B22" s="67"/>
      <c r="C22" s="67"/>
      <c r="D22" s="67"/>
      <c r="E22" s="67"/>
      <c r="F22" s="67"/>
    </row>
    <row r="23" spans="1:6" ht="16.5" thickBot="1">
      <c r="A23" s="23" t="s">
        <v>0</v>
      </c>
      <c r="B23" s="23" t="s">
        <v>3</v>
      </c>
      <c r="C23" s="23" t="s">
        <v>1</v>
      </c>
      <c r="D23" s="23" t="s">
        <v>4</v>
      </c>
      <c r="E23" s="23" t="s">
        <v>1</v>
      </c>
      <c r="F23" s="23" t="s">
        <v>2</v>
      </c>
    </row>
    <row r="24" spans="1:6" ht="47.25" customHeight="1" thickBot="1">
      <c r="A24" s="23">
        <v>1</v>
      </c>
      <c r="B24" s="23" t="s">
        <v>13</v>
      </c>
      <c r="C24" s="19">
        <v>50000</v>
      </c>
      <c r="D24" s="16" t="s">
        <v>33</v>
      </c>
      <c r="E24" s="19">
        <v>50000</v>
      </c>
      <c r="F24" s="16" t="s">
        <v>34</v>
      </c>
    </row>
    <row r="25" spans="1:6" ht="16.5" thickBot="1">
      <c r="A25" s="22"/>
      <c r="B25" s="31" t="s">
        <v>5</v>
      </c>
      <c r="C25" s="28">
        <f>SUM(C24:C24)</f>
        <v>50000</v>
      </c>
      <c r="D25" s="31" t="s">
        <v>5</v>
      </c>
      <c r="E25" s="28">
        <f>SUM(E24:E24)</f>
        <v>50000</v>
      </c>
      <c r="F25" s="23"/>
    </row>
    <row r="26" spans="1:6" ht="15.75">
      <c r="A26" s="25"/>
      <c r="B26" s="25"/>
      <c r="C26" s="26"/>
      <c r="D26" s="25"/>
      <c r="E26" s="26"/>
      <c r="F26" s="25"/>
    </row>
    <row r="27" spans="1:6" ht="16.5" thickBot="1">
      <c r="A27" s="67" t="s">
        <v>35</v>
      </c>
      <c r="B27" s="67"/>
      <c r="C27" s="67"/>
      <c r="D27" s="67"/>
      <c r="E27" s="67"/>
      <c r="F27" s="67"/>
    </row>
    <row r="28" spans="1:6" ht="16.5" thickBot="1">
      <c r="A28" s="23" t="s">
        <v>0</v>
      </c>
      <c r="B28" s="23" t="s">
        <v>3</v>
      </c>
      <c r="C28" s="23" t="s">
        <v>1</v>
      </c>
      <c r="D28" s="23" t="s">
        <v>4</v>
      </c>
      <c r="E28" s="23" t="s">
        <v>1</v>
      </c>
      <c r="F28" s="23" t="s">
        <v>2</v>
      </c>
    </row>
    <row r="29" spans="1:6" ht="47.25" customHeight="1" thickBot="1">
      <c r="A29" s="54">
        <v>1</v>
      </c>
      <c r="B29" s="54" t="s">
        <v>13</v>
      </c>
      <c r="C29" s="56">
        <v>371200</v>
      </c>
      <c r="D29" s="27" t="s">
        <v>16</v>
      </c>
      <c r="E29" s="19">
        <v>32700</v>
      </c>
      <c r="F29" s="16" t="s">
        <v>38</v>
      </c>
    </row>
    <row r="30" spans="1:6" ht="47.25" customHeight="1" thickBot="1">
      <c r="A30" s="73"/>
      <c r="B30" s="68"/>
      <c r="C30" s="69"/>
      <c r="D30" s="27" t="s">
        <v>39</v>
      </c>
      <c r="E30" s="19">
        <v>9875</v>
      </c>
      <c r="F30" s="16" t="s">
        <v>40</v>
      </c>
    </row>
    <row r="31" spans="1:6" ht="47.25" customHeight="1" thickBot="1">
      <c r="A31" s="73"/>
      <c r="B31" s="68"/>
      <c r="C31" s="69"/>
      <c r="D31" s="14" t="s">
        <v>17</v>
      </c>
      <c r="E31" s="19">
        <v>252400</v>
      </c>
      <c r="F31" s="16" t="s">
        <v>41</v>
      </c>
    </row>
    <row r="32" spans="1:6" ht="47.25" customHeight="1" thickBot="1">
      <c r="A32" s="74"/>
      <c r="B32" s="55"/>
      <c r="C32" s="57"/>
      <c r="D32" s="27" t="s">
        <v>12</v>
      </c>
      <c r="E32" s="19">
        <v>76225</v>
      </c>
      <c r="F32" s="16" t="s">
        <v>42</v>
      </c>
    </row>
    <row r="33" spans="1:6" ht="47.25" customHeight="1" thickBot="1">
      <c r="A33" s="30">
        <v>2</v>
      </c>
      <c r="B33" s="27" t="s">
        <v>13</v>
      </c>
      <c r="C33" s="29">
        <v>400000</v>
      </c>
      <c r="D33" s="16" t="s">
        <v>36</v>
      </c>
      <c r="E33" s="19">
        <v>400000</v>
      </c>
      <c r="F33" s="16" t="s">
        <v>37</v>
      </c>
    </row>
    <row r="34" spans="1:6" ht="47.25" customHeight="1" thickBot="1">
      <c r="A34" s="54">
        <v>3</v>
      </c>
      <c r="B34" s="54" t="s">
        <v>13</v>
      </c>
      <c r="C34" s="56">
        <v>1000000</v>
      </c>
      <c r="D34" s="16" t="s">
        <v>43</v>
      </c>
      <c r="E34" s="19">
        <v>12186.72</v>
      </c>
      <c r="F34" s="75" t="s">
        <v>47</v>
      </c>
    </row>
    <row r="35" spans="1:6" ht="47.25" customHeight="1" thickBot="1">
      <c r="A35" s="68"/>
      <c r="B35" s="68"/>
      <c r="C35" s="69"/>
      <c r="D35" s="16" t="s">
        <v>44</v>
      </c>
      <c r="E35" s="19">
        <v>11710.18</v>
      </c>
      <c r="F35" s="76"/>
    </row>
    <row r="36" spans="1:6" ht="47.25" customHeight="1" thickBot="1">
      <c r="A36" s="68"/>
      <c r="B36" s="68"/>
      <c r="C36" s="69"/>
      <c r="D36" s="16" t="s">
        <v>46</v>
      </c>
      <c r="E36" s="19">
        <v>38531.5</v>
      </c>
      <c r="F36" s="76"/>
    </row>
    <row r="37" spans="1:6" ht="47.25" customHeight="1" thickBot="1">
      <c r="A37" s="68"/>
      <c r="B37" s="68"/>
      <c r="C37" s="69"/>
      <c r="D37" s="16" t="s">
        <v>45</v>
      </c>
      <c r="E37" s="19">
        <v>16855</v>
      </c>
      <c r="F37" s="77"/>
    </row>
    <row r="38" spans="1:6" ht="47.25" customHeight="1" thickBot="1">
      <c r="A38" s="68"/>
      <c r="B38" s="68"/>
      <c r="C38" s="69"/>
      <c r="D38" s="16" t="s">
        <v>48</v>
      </c>
      <c r="E38" s="19">
        <v>67337.88</v>
      </c>
      <c r="F38" s="16" t="s">
        <v>49</v>
      </c>
    </row>
    <row r="39" spans="1:6" ht="47.25" customHeight="1" thickBot="1">
      <c r="A39" s="68"/>
      <c r="B39" s="68"/>
      <c r="C39" s="69"/>
      <c r="D39" s="16" t="s">
        <v>10</v>
      </c>
      <c r="E39" s="19">
        <v>387060</v>
      </c>
      <c r="F39" s="16" t="s">
        <v>50</v>
      </c>
    </row>
    <row r="40" spans="1:6" ht="47.25" customHeight="1" thickBot="1">
      <c r="A40" s="68"/>
      <c r="B40" s="68"/>
      <c r="C40" s="69"/>
      <c r="D40" s="16" t="s">
        <v>11</v>
      </c>
      <c r="E40" s="19">
        <v>82790</v>
      </c>
      <c r="F40" s="16" t="s">
        <v>51</v>
      </c>
    </row>
    <row r="41" spans="1:6" ht="47.25" customHeight="1" thickBot="1">
      <c r="A41" s="68"/>
      <c r="B41" s="68"/>
      <c r="C41" s="69"/>
      <c r="D41" s="16" t="s">
        <v>52</v>
      </c>
      <c r="E41" s="19">
        <v>138000</v>
      </c>
      <c r="F41" s="16" t="s">
        <v>53</v>
      </c>
    </row>
    <row r="42" spans="1:6" ht="47.25" customHeight="1" thickBot="1">
      <c r="A42" s="68"/>
      <c r="B42" s="68"/>
      <c r="C42" s="69"/>
      <c r="D42" s="16" t="s">
        <v>54</v>
      </c>
      <c r="E42" s="19">
        <v>55660</v>
      </c>
      <c r="F42" s="16" t="s">
        <v>55</v>
      </c>
    </row>
    <row r="43" spans="1:6" ht="47.25" customHeight="1" thickBot="1">
      <c r="A43" s="68"/>
      <c r="B43" s="68"/>
      <c r="C43" s="69"/>
      <c r="D43" s="16" t="s">
        <v>22</v>
      </c>
      <c r="E43" s="19">
        <v>189868.72</v>
      </c>
      <c r="F43" s="16" t="s">
        <v>56</v>
      </c>
    </row>
    <row r="44" spans="1:6" ht="16.5" thickBot="1">
      <c r="A44" s="23"/>
      <c r="B44" s="23" t="s">
        <v>5</v>
      </c>
      <c r="C44" s="19">
        <f>SUM(C29:C43)</f>
        <v>1771200</v>
      </c>
      <c r="D44" s="23" t="s">
        <v>5</v>
      </c>
      <c r="E44" s="19">
        <f>SUM(E29:E43)</f>
        <v>1771200</v>
      </c>
      <c r="F44" s="23"/>
    </row>
    <row r="45" spans="1:6" ht="15.75">
      <c r="A45" s="25"/>
      <c r="B45" s="25"/>
      <c r="C45" s="26"/>
      <c r="D45" s="25"/>
      <c r="E45" s="26"/>
      <c r="F45" s="25"/>
    </row>
    <row r="46" spans="1:6" ht="16.5" customHeight="1" thickBot="1">
      <c r="A46" s="70" t="s">
        <v>58</v>
      </c>
      <c r="B46" s="70"/>
      <c r="C46" s="70"/>
      <c r="D46" s="70"/>
      <c r="E46" s="70"/>
      <c r="F46" s="70"/>
    </row>
    <row r="47" spans="1:6" ht="16.5" thickBot="1">
      <c r="A47" s="23" t="s">
        <v>0</v>
      </c>
      <c r="B47" s="23" t="s">
        <v>4</v>
      </c>
      <c r="C47" s="23" t="s">
        <v>1</v>
      </c>
      <c r="D47" s="23" t="s">
        <v>4</v>
      </c>
      <c r="E47" s="23" t="s">
        <v>1</v>
      </c>
      <c r="F47" s="23" t="s">
        <v>2</v>
      </c>
    </row>
    <row r="48" spans="1:6" ht="47.25" customHeight="1" thickBot="1">
      <c r="A48" s="23">
        <v>1</v>
      </c>
      <c r="B48" s="16" t="s">
        <v>54</v>
      </c>
      <c r="C48" s="19">
        <v>-38500</v>
      </c>
      <c r="D48" s="16" t="s">
        <v>36</v>
      </c>
      <c r="E48" s="19">
        <v>38500</v>
      </c>
      <c r="F48" s="16" t="s">
        <v>57</v>
      </c>
    </row>
    <row r="49" spans="1:6" ht="16.5" thickBot="1">
      <c r="A49" s="22"/>
      <c r="B49" s="31" t="s">
        <v>5</v>
      </c>
      <c r="C49" s="28">
        <f>SUM(C48:C48)</f>
        <v>-38500</v>
      </c>
      <c r="D49" s="23" t="s">
        <v>5</v>
      </c>
      <c r="E49" s="19">
        <f>SUM(E48:E48)</f>
        <v>38500</v>
      </c>
      <c r="F49" s="23"/>
    </row>
    <row r="50" spans="1:6" ht="15.75">
      <c r="A50" s="25"/>
      <c r="B50" s="25"/>
      <c r="C50" s="26"/>
      <c r="D50" s="25"/>
      <c r="E50" s="26"/>
      <c r="F50" s="25"/>
    </row>
    <row r="51" spans="1:6" ht="16.5" customHeight="1" thickBot="1">
      <c r="A51" s="70" t="s">
        <v>90</v>
      </c>
      <c r="B51" s="70"/>
      <c r="C51" s="70"/>
      <c r="D51" s="70"/>
      <c r="E51" s="70"/>
      <c r="F51" s="70"/>
    </row>
    <row r="52" spans="1:6" ht="16.5" thickBot="1">
      <c r="A52" s="23" t="s">
        <v>0</v>
      </c>
      <c r="B52" s="23" t="s">
        <v>4</v>
      </c>
      <c r="C52" s="23" t="s">
        <v>1</v>
      </c>
      <c r="D52" s="23" t="s">
        <v>4</v>
      </c>
      <c r="E52" s="23" t="s">
        <v>1</v>
      </c>
      <c r="F52" s="23" t="s">
        <v>2</v>
      </c>
    </row>
    <row r="53" spans="1:6" ht="47.25" customHeight="1" thickBot="1">
      <c r="A53" s="23">
        <v>1</v>
      </c>
      <c r="B53" s="16" t="s">
        <v>36</v>
      </c>
      <c r="C53" s="19">
        <v>-55440</v>
      </c>
      <c r="D53" s="16" t="s">
        <v>81</v>
      </c>
      <c r="E53" s="19">
        <v>55440</v>
      </c>
      <c r="F53" s="16" t="s">
        <v>80</v>
      </c>
    </row>
    <row r="54" spans="1:6" ht="47.25" customHeight="1" thickBot="1">
      <c r="A54" s="22">
        <v>2</v>
      </c>
      <c r="B54" s="16" t="s">
        <v>54</v>
      </c>
      <c r="C54" s="53">
        <v>-17160</v>
      </c>
      <c r="D54" s="16" t="s">
        <v>45</v>
      </c>
      <c r="E54" s="19">
        <v>17160</v>
      </c>
      <c r="F54" s="16" t="s">
        <v>55</v>
      </c>
    </row>
    <row r="55" spans="1:6" ht="16.5" thickBot="1">
      <c r="A55" s="22"/>
      <c r="B55" s="48" t="s">
        <v>5</v>
      </c>
      <c r="C55" s="47">
        <f>SUM(C53:C54)</f>
        <v>-72600</v>
      </c>
      <c r="D55" s="23" t="s">
        <v>5</v>
      </c>
      <c r="E55" s="19">
        <f>SUM(E53:E54)</f>
        <v>72600</v>
      </c>
      <c r="F55" s="23"/>
    </row>
    <row r="56" spans="1:6" ht="15.75">
      <c r="A56" s="25"/>
      <c r="B56" s="25"/>
      <c r="C56" s="26"/>
      <c r="D56" s="25"/>
      <c r="E56" s="26"/>
      <c r="F56" s="25"/>
    </row>
    <row r="57" spans="1:6" ht="16.5" thickBot="1">
      <c r="A57" s="67" t="s">
        <v>83</v>
      </c>
      <c r="B57" s="67"/>
      <c r="C57" s="67"/>
      <c r="D57" s="67"/>
      <c r="E57" s="67"/>
      <c r="F57" s="67"/>
    </row>
    <row r="58" spans="1:6" ht="16.5" thickBot="1">
      <c r="A58" s="23" t="s">
        <v>0</v>
      </c>
      <c r="B58" s="23" t="s">
        <v>3</v>
      </c>
      <c r="C58" s="23" t="s">
        <v>1</v>
      </c>
      <c r="D58" s="23" t="s">
        <v>4</v>
      </c>
      <c r="E58" s="23" t="s">
        <v>1</v>
      </c>
      <c r="F58" s="23" t="s">
        <v>2</v>
      </c>
    </row>
    <row r="59" spans="1:6" ht="34.5" customHeight="1" thickBot="1">
      <c r="A59" s="54">
        <v>1</v>
      </c>
      <c r="B59" s="54" t="s">
        <v>13</v>
      </c>
      <c r="C59" s="56">
        <v>122566.83</v>
      </c>
      <c r="D59" s="16" t="s">
        <v>84</v>
      </c>
      <c r="E59" s="19">
        <v>94137.35</v>
      </c>
      <c r="F59" s="16" t="s">
        <v>86</v>
      </c>
    </row>
    <row r="60" spans="1:6" ht="45" customHeight="1" thickBot="1">
      <c r="A60" s="55"/>
      <c r="B60" s="55"/>
      <c r="C60" s="57"/>
      <c r="D60" s="16" t="s">
        <v>85</v>
      </c>
      <c r="E60" s="19">
        <v>28429.48</v>
      </c>
      <c r="F60" s="16" t="s">
        <v>87</v>
      </c>
    </row>
    <row r="61" spans="1:6" ht="48" customHeight="1" thickBot="1">
      <c r="A61" s="54">
        <v>2</v>
      </c>
      <c r="B61" s="54" t="s">
        <v>13</v>
      </c>
      <c r="C61" s="56">
        <v>24587.41</v>
      </c>
      <c r="D61" s="16" t="s">
        <v>84</v>
      </c>
      <c r="E61" s="19">
        <v>18884.34</v>
      </c>
      <c r="F61" s="16" t="s">
        <v>88</v>
      </c>
    </row>
    <row r="62" spans="1:6" ht="47.25" customHeight="1" thickBot="1">
      <c r="A62" s="55"/>
      <c r="B62" s="55"/>
      <c r="C62" s="57"/>
      <c r="D62" s="16" t="s">
        <v>85</v>
      </c>
      <c r="E62" s="19">
        <v>5703.07</v>
      </c>
      <c r="F62" s="16" t="s">
        <v>89</v>
      </c>
    </row>
    <row r="63" spans="1:6" ht="16.5" thickBot="1">
      <c r="A63" s="22"/>
      <c r="B63" s="49" t="s">
        <v>5</v>
      </c>
      <c r="C63" s="50">
        <f>SUM(C59:C62)</f>
        <v>147154.23999999999</v>
      </c>
      <c r="D63" s="49" t="s">
        <v>5</v>
      </c>
      <c r="E63" s="50">
        <f>SUM(E59:E62)</f>
        <v>147154.24000000002</v>
      </c>
      <c r="F63" s="23"/>
    </row>
    <row r="64" spans="1:6" ht="15.75">
      <c r="A64" s="25"/>
      <c r="B64" s="25"/>
      <c r="C64" s="26"/>
      <c r="D64" s="25"/>
      <c r="E64" s="26"/>
      <c r="F64" s="25"/>
    </row>
    <row r="65" spans="1:10" s="2" customFormat="1" ht="22.5" customHeight="1" thickBot="1">
      <c r="A65" s="71" t="s">
        <v>82</v>
      </c>
      <c r="B65" s="71"/>
      <c r="C65" s="71"/>
      <c r="D65" s="71"/>
      <c r="E65" s="71"/>
      <c r="F65" s="71"/>
    </row>
    <row r="66" spans="1:10" s="2" customFormat="1" ht="32.25" customHeight="1" thickBot="1">
      <c r="A66" s="3" t="s">
        <v>0</v>
      </c>
      <c r="B66" s="4" t="s">
        <v>3</v>
      </c>
      <c r="C66" s="5" t="s">
        <v>1</v>
      </c>
      <c r="D66" s="4" t="s">
        <v>4</v>
      </c>
      <c r="E66" s="6" t="s">
        <v>1</v>
      </c>
      <c r="F66" s="6" t="s">
        <v>2</v>
      </c>
    </row>
    <row r="67" spans="1:10" s="2" customFormat="1" ht="57" customHeight="1" thickBot="1">
      <c r="A67" s="62">
        <v>1</v>
      </c>
      <c r="B67" s="64" t="s">
        <v>7</v>
      </c>
      <c r="C67" s="58">
        <f>560000+4220.74</f>
        <v>564220.74</v>
      </c>
      <c r="D67" s="13" t="s">
        <v>59</v>
      </c>
      <c r="E67" s="18">
        <v>15000</v>
      </c>
      <c r="F67" s="16" t="s">
        <v>60</v>
      </c>
    </row>
    <row r="68" spans="1:10" s="2" customFormat="1" ht="45" customHeight="1" thickBot="1">
      <c r="A68" s="79"/>
      <c r="B68" s="72"/>
      <c r="C68" s="78"/>
      <c r="D68" s="16" t="s">
        <v>48</v>
      </c>
      <c r="E68" s="18">
        <v>35000</v>
      </c>
      <c r="F68" s="16" t="s">
        <v>49</v>
      </c>
    </row>
    <row r="69" spans="1:10" s="2" customFormat="1" ht="63" customHeight="1" thickBot="1">
      <c r="A69" s="63"/>
      <c r="B69" s="65"/>
      <c r="C69" s="59"/>
      <c r="D69" s="16" t="s">
        <v>54</v>
      </c>
      <c r="E69" s="19">
        <f>38500</f>
        <v>38500</v>
      </c>
      <c r="F69" s="16" t="s">
        <v>55</v>
      </c>
    </row>
    <row r="70" spans="1:10" s="2" customFormat="1" ht="126.75" thickBot="1">
      <c r="A70" s="34">
        <v>2</v>
      </c>
      <c r="B70" s="8" t="s">
        <v>70</v>
      </c>
      <c r="C70" s="33">
        <v>50000</v>
      </c>
      <c r="D70" s="15" t="s">
        <v>61</v>
      </c>
      <c r="E70" s="45">
        <f>J70-68535.86</f>
        <v>287856.84000000003</v>
      </c>
      <c r="F70" s="17" t="s">
        <v>63</v>
      </c>
      <c r="J70" s="41">
        <f>61029+108128.7+123439+45514+18282</f>
        <v>356392.7</v>
      </c>
    </row>
    <row r="71" spans="1:10" s="2" customFormat="1" ht="120" customHeight="1" thickBot="1">
      <c r="A71" s="34">
        <v>3</v>
      </c>
      <c r="B71" s="12" t="s">
        <v>8</v>
      </c>
      <c r="C71" s="33">
        <v>1000</v>
      </c>
      <c r="D71" s="39" t="s">
        <v>62</v>
      </c>
      <c r="E71" s="19">
        <v>35028.199999999997</v>
      </c>
      <c r="F71" s="17" t="s">
        <v>64</v>
      </c>
    </row>
    <row r="72" spans="1:10" s="2" customFormat="1" ht="110.25" customHeight="1" thickBot="1">
      <c r="A72" s="34">
        <v>4</v>
      </c>
      <c r="B72" s="8" t="s">
        <v>9</v>
      </c>
      <c r="C72" s="33">
        <v>50000</v>
      </c>
      <c r="D72" s="15" t="s">
        <v>66</v>
      </c>
      <c r="E72" s="20">
        <v>73765.7</v>
      </c>
      <c r="F72" s="17" t="s">
        <v>65</v>
      </c>
      <c r="J72" s="40">
        <f>E67+E68+E69+E75+E73</f>
        <v>258500</v>
      </c>
    </row>
    <row r="73" spans="1:10" s="2" customFormat="1" ht="64.5" customHeight="1" thickBot="1">
      <c r="A73" s="62">
        <v>5</v>
      </c>
      <c r="B73" s="64" t="s">
        <v>68</v>
      </c>
      <c r="C73" s="58">
        <v>70000</v>
      </c>
      <c r="D73" s="16" t="s">
        <v>76</v>
      </c>
      <c r="E73" s="32">
        <v>100000</v>
      </c>
      <c r="F73" s="44" t="s">
        <v>77</v>
      </c>
      <c r="J73" s="40"/>
    </row>
    <row r="74" spans="1:10" s="2" customFormat="1" ht="64.5" customHeight="1" thickBot="1">
      <c r="A74" s="63"/>
      <c r="B74" s="65"/>
      <c r="C74" s="59"/>
      <c r="D74" s="16" t="s">
        <v>78</v>
      </c>
      <c r="E74" s="43">
        <v>100000</v>
      </c>
      <c r="F74" s="44" t="s">
        <v>79</v>
      </c>
      <c r="J74" s="40"/>
    </row>
    <row r="75" spans="1:10" s="2" customFormat="1" ht="64.5" customHeight="1" thickBot="1">
      <c r="A75" s="34">
        <v>6</v>
      </c>
      <c r="B75" s="8" t="s">
        <v>69</v>
      </c>
      <c r="C75" s="33">
        <v>20000</v>
      </c>
      <c r="D75" s="16" t="s">
        <v>76</v>
      </c>
      <c r="E75" s="28">
        <v>70000</v>
      </c>
      <c r="F75" s="38" t="s">
        <v>67</v>
      </c>
    </row>
    <row r="76" spans="1:10" s="2" customFormat="1" ht="49.5" customHeight="1" thickBot="1">
      <c r="A76" s="62">
        <v>7</v>
      </c>
      <c r="B76" s="60" t="s">
        <v>71</v>
      </c>
      <c r="C76" s="58">
        <v>22000</v>
      </c>
      <c r="D76" s="46" t="s">
        <v>72</v>
      </c>
      <c r="E76" s="32">
        <v>10800</v>
      </c>
      <c r="F76" s="38" t="s">
        <v>74</v>
      </c>
    </row>
    <row r="77" spans="1:10" s="2" customFormat="1" ht="50.25" customHeight="1" thickBot="1">
      <c r="A77" s="63"/>
      <c r="B77" s="61"/>
      <c r="C77" s="59"/>
      <c r="D77" s="38" t="s">
        <v>73</v>
      </c>
      <c r="E77" s="32">
        <v>11270</v>
      </c>
      <c r="F77" s="38" t="s">
        <v>75</v>
      </c>
    </row>
    <row r="78" spans="1:10" ht="16.5" thickBot="1">
      <c r="A78" s="7"/>
      <c r="B78" s="8" t="s">
        <v>5</v>
      </c>
      <c r="C78" s="9">
        <f>SUM(C67:C76)</f>
        <v>777220.74</v>
      </c>
      <c r="D78" s="8" t="s">
        <v>5</v>
      </c>
      <c r="E78" s="10">
        <f>SUM(E67:E77)</f>
        <v>777220.74</v>
      </c>
      <c r="F78" s="8"/>
    </row>
    <row r="80" spans="1:10" ht="16.5" customHeight="1" thickBot="1">
      <c r="A80" s="70" t="s">
        <v>90</v>
      </c>
      <c r="B80" s="70"/>
      <c r="C80" s="70"/>
      <c r="D80" s="70"/>
      <c r="E80" s="70"/>
      <c r="F80" s="70"/>
    </row>
    <row r="81" spans="1:10" ht="16.5" thickBot="1">
      <c r="A81" s="23" t="s">
        <v>0</v>
      </c>
      <c r="B81" s="4" t="s">
        <v>3</v>
      </c>
      <c r="C81" s="23" t="s">
        <v>1</v>
      </c>
      <c r="D81" s="4" t="s">
        <v>3</v>
      </c>
      <c r="E81" s="23" t="s">
        <v>1</v>
      </c>
      <c r="F81" s="23" t="s">
        <v>2</v>
      </c>
    </row>
    <row r="82" spans="1:10" ht="47.25" customHeight="1" thickBot="1">
      <c r="A82" s="23">
        <v>1</v>
      </c>
      <c r="B82" s="16" t="s">
        <v>92</v>
      </c>
      <c r="C82" s="19">
        <v>-1000</v>
      </c>
      <c r="D82" s="16" t="s">
        <v>91</v>
      </c>
      <c r="E82" s="19">
        <v>1000</v>
      </c>
      <c r="F82" s="16" t="s">
        <v>93</v>
      </c>
    </row>
    <row r="83" spans="1:10" ht="16.5" thickBot="1">
      <c r="A83" s="22"/>
      <c r="B83" s="52" t="s">
        <v>5</v>
      </c>
      <c r="C83" s="51">
        <f>SUM(C82:C82)</f>
        <v>-1000</v>
      </c>
      <c r="D83" s="23" t="s">
        <v>5</v>
      </c>
      <c r="E83" s="19">
        <f>SUM(E82:E82)</f>
        <v>1000</v>
      </c>
      <c r="F83" s="23"/>
    </row>
    <row r="85" spans="1:10">
      <c r="J85" s="42">
        <f>C78-E78</f>
        <v>0</v>
      </c>
    </row>
  </sheetData>
  <mergeCells count="42">
    <mergeCell ref="A80:F80"/>
    <mergeCell ref="A22:F22"/>
    <mergeCell ref="A46:F46"/>
    <mergeCell ref="A65:F65"/>
    <mergeCell ref="A27:F27"/>
    <mergeCell ref="B67:B69"/>
    <mergeCell ref="A29:A32"/>
    <mergeCell ref="B34:B43"/>
    <mergeCell ref="C34:C43"/>
    <mergeCell ref="A34:A43"/>
    <mergeCell ref="F34:F37"/>
    <mergeCell ref="C29:C32"/>
    <mergeCell ref="B29:B32"/>
    <mergeCell ref="C67:C69"/>
    <mergeCell ref="A67:A69"/>
    <mergeCell ref="A51:F51"/>
    <mergeCell ref="A57:F57"/>
    <mergeCell ref="A10:F10"/>
    <mergeCell ref="C12:C13"/>
    <mergeCell ref="B12:B13"/>
    <mergeCell ref="A12:A13"/>
    <mergeCell ref="A18:A19"/>
    <mergeCell ref="B18:B19"/>
    <mergeCell ref="C18:C19"/>
    <mergeCell ref="A16:F16"/>
    <mergeCell ref="A1:F1"/>
    <mergeCell ref="A3:F3"/>
    <mergeCell ref="D5:D7"/>
    <mergeCell ref="E5:E7"/>
    <mergeCell ref="F5:F7"/>
    <mergeCell ref="C76:C77"/>
    <mergeCell ref="B76:B77"/>
    <mergeCell ref="A76:A77"/>
    <mergeCell ref="C73:C74"/>
    <mergeCell ref="B73:B74"/>
    <mergeCell ref="A73:A74"/>
    <mergeCell ref="B59:B60"/>
    <mergeCell ref="B61:B62"/>
    <mergeCell ref="A59:A60"/>
    <mergeCell ref="A61:A62"/>
    <mergeCell ref="C59:C60"/>
    <mergeCell ref="C61:C62"/>
  </mergeCells>
  <pageMargins left="0.70866141732283472" right="0.70866141732283472" top="0.74803149606299213" bottom="0.74803149606299213" header="0.31496062992125984" footer="0.31496062992125984"/>
  <pageSetup paperSize="9" scale="64" fitToHeight="5" orientation="landscape" r:id="rId1"/>
  <rowBreaks count="3" manualBreakCount="3">
    <brk id="26" max="5" man="1"/>
    <brk id="44" max="5" man="1"/>
    <brk id="6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2023-11-30T04:29:23Z</dcterms:modified>
</cp:coreProperties>
</file>