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G8" i="1"/>
  <c r="J8"/>
  <c r="G9"/>
  <c r="J9"/>
  <c r="G10"/>
  <c r="J10"/>
  <c r="G11"/>
  <c r="J11"/>
  <c r="G12"/>
  <c r="J12"/>
  <c r="G13"/>
  <c r="J13"/>
  <c r="G14"/>
  <c r="J14"/>
  <c r="G15"/>
  <c r="J15"/>
  <c r="G16"/>
  <c r="J16"/>
  <c r="G17"/>
  <c r="J17"/>
  <c r="G18"/>
  <c r="J18"/>
  <c r="G19"/>
  <c r="J19"/>
  <c r="G20"/>
  <c r="J20"/>
  <c r="G21"/>
  <c r="J21"/>
  <c r="G22"/>
  <c r="J22"/>
  <c r="G23"/>
  <c r="J23"/>
  <c r="G24"/>
  <c r="J24"/>
  <c r="G25"/>
  <c r="J25"/>
  <c r="G26"/>
  <c r="J26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G47"/>
  <c r="J47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G68"/>
  <c r="J68"/>
  <c r="G69"/>
  <c r="J69"/>
  <c r="G70"/>
  <c r="J70"/>
  <c r="G71"/>
  <c r="J71"/>
  <c r="G72"/>
  <c r="J72"/>
  <c r="G73"/>
  <c r="J73"/>
  <c r="G74"/>
  <c r="J74"/>
  <c r="G75"/>
  <c r="J75"/>
</calcChain>
</file>

<file path=xl/sharedStrings.xml><?xml version="1.0" encoding="utf-8"?>
<sst xmlns="http://schemas.openxmlformats.org/spreadsheetml/2006/main" count="222" uniqueCount="94">
  <si>
    <t/>
  </si>
  <si>
    <t>Наименование</t>
  </si>
  <si>
    <t>Код по бюджетной классификации</t>
  </si>
  <si>
    <t>КЦСР</t>
  </si>
  <si>
    <t>КВР</t>
  </si>
  <si>
    <t>Плановый период</t>
  </si>
  <si>
    <t>1</t>
  </si>
  <si>
    <t>2</t>
  </si>
  <si>
    <t>3</t>
  </si>
  <si>
    <t>4</t>
  </si>
  <si>
    <t>5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</si>
  <si>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</si>
  <si>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</si>
  <si>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</si>
  <si>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</si>
  <si>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Создание условий для деятельности народных дружин</t>
  </si>
  <si>
    <t>0100382300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</si>
  <si>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</si>
  <si>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</si>
  <si>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</si>
  <si>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</si>
  <si>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Создание условий для деятельности народных дружин за счет средств бюджета муниципального образования</t>
  </si>
  <si>
    <t>01003S2300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</si>
  <si>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</si>
  <si>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</si>
  <si>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</si>
  <si>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</si>
  <si>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</si>
  <si>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</si>
  <si>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</si>
  <si>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</si>
  <si>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</si>
  <si>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</si>
  <si>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</si>
  <si>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</si>
  <si>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</si>
  <si>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</si>
  <si>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</si>
  <si>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</si>
  <si>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</si>
  <si>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</si>
  <si>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Расходы на обеспечение деятельности (оказание услуг) муниципальных учреждений</t>
  </si>
  <si>
    <t>0500100590</t>
  </si>
  <si>
    <t>Расходы на выплаты персоналу казенных учреждений</t>
  </si>
  <si>
    <t>110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</si>
  <si>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</si>
  <si>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</si>
  <si>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</si>
  <si>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</si>
  <si>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</si>
  <si>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</si>
  <si>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</si>
  <si>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</si>
  <si>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</si>
  <si>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</si>
  <si>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0700102040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</si>
  <si>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</si>
  <si>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</si>
  <si>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</si>
  <si>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</si>
  <si>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</si>
  <si>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07003D9300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</si>
  <si>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</si>
  <si>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</si>
  <si>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</si>
  <si>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</si>
  <si>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</si>
  <si>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</si>
  <si>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Основное мероприятие "Обеспечение оплаты труда, гарантий и компенсаций для работников муниципального учреждения в соответсвии с действующим законодательством"</t>
  </si>
  <si>
    <t>0800100000</t>
  </si>
  <si>
    <t>0800100590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</si>
  <si>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</si>
  <si>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</si>
  <si>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 (бюджет автон. округа)</t>
  </si>
  <si>
    <t>0800385060</t>
  </si>
  <si>
    <t>Основное мероприятие "Материально-техническое обеспечение"</t>
  </si>
  <si>
    <t>0800700000</t>
  </si>
  <si>
    <t>0800700590</t>
  </si>
  <si>
    <t>Непрограммные расходы</t>
  </si>
  <si>
    <t>6000000000</t>
  </si>
  <si>
    <t>Резервные фонды муниципального образования</t>
  </si>
  <si>
    <t>6000007050</t>
  </si>
  <si>
    <t>Иные бюджетные ассигнования</t>
  </si>
  <si>
    <t>800</t>
  </si>
  <si>
    <t>Резервные средства</t>
  </si>
  <si>
    <t>870</t>
  </si>
  <si>
    <t>Условно утверждённые</t>
  </si>
  <si>
    <t>6000099999</t>
  </si>
  <si>
    <t>Итого</t>
  </si>
  <si>
    <t>2025 год</t>
  </si>
  <si>
    <t>2026 год</t>
  </si>
  <si>
    <t>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</si>
  <si>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 на плановый период 2025 и 2026 годов</t>
  </si>
  <si>
    <t xml:space="preserve">Приложение № 10                                          к решению Совета депутатов                                                      от 28.12.2023 года №22     
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</si>
</sst>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/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right" vertical="top" wrapText="1"/>
    </xf>
    <xf numFmtId="4" fontId="2" fillId="2" borderId="8" xfId="0" applyNumberFormat="1" applyFont="1" applyFill="1" applyBorder="1" applyAlignment="1">
      <alignment horizontal="right" vertical="top" wrapText="1"/>
    </xf>
    <xf numFmtId="4" fontId="2" fillId="2" borderId="9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80"/>
  <sheetViews>
    <sheetView tabSelected="1" workbookViewId="0">
      <selection activeCell="A2" sqref="A2:K2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6" width="7.7109375" style="1" customWidth="1"/>
    <col min="7" max="7" width="6.7109375" style="1" customWidth="1"/>
    <col min="8" max="8" width="5.7109375" style="1" customWidth="1"/>
    <col min="9" max="9" width="2.7109375" style="1" customWidth="1"/>
    <col min="10" max="10" width="5.7109375" style="1" customWidth="1"/>
    <col min="11" max="11" width="11.7109375" style="1" customWidth="1"/>
  </cols>
  <sheetData>
    <row r="1" spans="1:11" s="1" customFormat="1" ht="48" customHeight="1">
      <c r="H1" s="21" t="s">
        <v>93</v>
      </c>
      <c r="I1" s="22"/>
      <c r="J1" s="22"/>
      <c r="K1" s="22"/>
    </row>
    <row r="2" spans="1:11" s="1" customFormat="1" ht="63" customHeight="1">
      <c r="A2" s="23" t="s">
        <v>92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24" t="s">
        <v>91</v>
      </c>
      <c r="K3" s="24"/>
    </row>
    <row r="4" spans="1:11" s="1" customFormat="1" ht="14.1" customHeight="1" thickBot="1">
      <c r="A4" s="18" t="s">
        <v>1</v>
      </c>
      <c r="B4" s="18"/>
      <c r="C4" s="18" t="s">
        <v>2</v>
      </c>
      <c r="D4" s="18"/>
      <c r="E4" s="18"/>
      <c r="F4" s="18"/>
      <c r="G4" s="20" t="s">
        <v>5</v>
      </c>
      <c r="H4" s="20"/>
      <c r="I4" s="20"/>
      <c r="J4" s="20"/>
      <c r="K4" s="20"/>
    </row>
    <row r="5" spans="1:11" s="1" customFormat="1" ht="9.9499999999999993" customHeight="1">
      <c r="A5" s="18"/>
      <c r="B5" s="18"/>
      <c r="C5" s="18"/>
      <c r="D5" s="18"/>
      <c r="E5" s="18"/>
      <c r="F5" s="18"/>
      <c r="G5" s="15" t="s">
        <v>89</v>
      </c>
      <c r="H5" s="15"/>
      <c r="I5" s="15"/>
      <c r="J5" s="15" t="s">
        <v>90</v>
      </c>
      <c r="K5" s="15"/>
    </row>
    <row r="6" spans="1:11" s="1" customFormat="1" ht="14.1" customHeight="1">
      <c r="A6" s="18"/>
      <c r="B6" s="18"/>
      <c r="C6" s="19" t="s">
        <v>3</v>
      </c>
      <c r="D6" s="19"/>
      <c r="E6" s="19"/>
      <c r="F6" s="2" t="s">
        <v>4</v>
      </c>
      <c r="G6" s="15"/>
      <c r="H6" s="15"/>
      <c r="I6" s="15"/>
      <c r="J6" s="15"/>
      <c r="K6" s="15"/>
    </row>
    <row r="7" spans="1:11" s="1" customFormat="1" ht="14.1" customHeight="1">
      <c r="A7" s="16" t="s">
        <v>6</v>
      </c>
      <c r="B7" s="16"/>
      <c r="C7" s="16" t="s">
        <v>7</v>
      </c>
      <c r="D7" s="16"/>
      <c r="E7" s="16"/>
      <c r="F7" s="3" t="s">
        <v>8</v>
      </c>
      <c r="G7" s="17" t="s">
        <v>9</v>
      </c>
      <c r="H7" s="17"/>
      <c r="I7" s="17"/>
      <c r="J7" s="17" t="s">
        <v>10</v>
      </c>
      <c r="K7" s="17"/>
    </row>
    <row r="8" spans="1:11" s="1" customFormat="1" ht="45" customHeight="1">
      <c r="A8" s="11" t="s">
        <v>11</v>
      </c>
      <c r="B8" s="11"/>
      <c r="C8" s="12" t="s">
        <v>12</v>
      </c>
      <c r="D8" s="12"/>
      <c r="E8" s="12"/>
      <c r="F8" s="4" t="s">
        <v>0</v>
      </c>
      <c r="G8" s="13">
        <f>12537.5</f>
        <v>12537.5</v>
      </c>
      <c r="H8" s="13"/>
      <c r="I8" s="13"/>
      <c r="J8" s="14">
        <f>12537.5</f>
        <v>12537.5</v>
      </c>
      <c r="K8" s="14"/>
    </row>
    <row r="9" spans="1:11" s="1" customFormat="1" ht="45" customHeight="1">
      <c r="A9" s="11" t="s">
        <v>13</v>
      </c>
      <c r="B9" s="11"/>
      <c r="C9" s="12" t="s">
        <v>14</v>
      </c>
      <c r="D9" s="12"/>
      <c r="E9" s="12"/>
      <c r="F9" s="4" t="s">
        <v>0</v>
      </c>
      <c r="G9" s="13">
        <f>12537.5</f>
        <v>12537.5</v>
      </c>
      <c r="H9" s="13"/>
      <c r="I9" s="13"/>
      <c r="J9" s="14">
        <f>12537.5</f>
        <v>12537.5</v>
      </c>
      <c r="K9" s="14"/>
    </row>
    <row r="10" spans="1:11" s="1" customFormat="1" ht="14.1" customHeight="1">
      <c r="A10" s="11" t="s">
        <v>15</v>
      </c>
      <c r="B10" s="11"/>
      <c r="C10" s="12" t="s">
        <v>16</v>
      </c>
      <c r="D10" s="12"/>
      <c r="E10" s="12"/>
      <c r="F10" s="4" t="s">
        <v>0</v>
      </c>
      <c r="G10" s="13">
        <f>10030</f>
        <v>10030</v>
      </c>
      <c r="H10" s="13"/>
      <c r="I10" s="13"/>
      <c r="J10" s="14">
        <f>10030</f>
        <v>10030</v>
      </c>
      <c r="K10" s="14"/>
    </row>
    <row r="11" spans="1:11" s="1" customFormat="1" ht="54.95" customHeight="1">
      <c r="A11" s="11" t="s">
        <v>17</v>
      </c>
      <c r="B11" s="11"/>
      <c r="C11" s="12" t="s">
        <v>16</v>
      </c>
      <c r="D11" s="12"/>
      <c r="E11" s="12"/>
      <c r="F11" s="4" t="s">
        <v>18</v>
      </c>
      <c r="G11" s="13">
        <f>10030</f>
        <v>10030</v>
      </c>
      <c r="H11" s="13"/>
      <c r="I11" s="13"/>
      <c r="J11" s="14">
        <f>10030</f>
        <v>10030</v>
      </c>
      <c r="K11" s="14"/>
    </row>
    <row r="12" spans="1:11" s="1" customFormat="1" ht="24" customHeight="1">
      <c r="A12" s="11" t="s">
        <v>19</v>
      </c>
      <c r="B12" s="11"/>
      <c r="C12" s="12" t="s">
        <v>16</v>
      </c>
      <c r="D12" s="12"/>
      <c r="E12" s="12"/>
      <c r="F12" s="4" t="s">
        <v>20</v>
      </c>
      <c r="G12" s="13">
        <f>10030</f>
        <v>10030</v>
      </c>
      <c r="H12" s="13"/>
      <c r="I12" s="13"/>
      <c r="J12" s="14">
        <f>10030</f>
        <v>10030</v>
      </c>
      <c r="K12" s="14"/>
    </row>
    <row r="13" spans="1:11" s="1" customFormat="1" ht="24" customHeight="1">
      <c r="A13" s="11" t="s">
        <v>21</v>
      </c>
      <c r="B13" s="11"/>
      <c r="C13" s="12" t="s">
        <v>22</v>
      </c>
      <c r="D13" s="12"/>
      <c r="E13" s="12"/>
      <c r="F13" s="4" t="s">
        <v>0</v>
      </c>
      <c r="G13" s="13">
        <f>2507.5</f>
        <v>2507.5</v>
      </c>
      <c r="H13" s="13"/>
      <c r="I13" s="13"/>
      <c r="J13" s="14">
        <f>2507.5</f>
        <v>2507.5</v>
      </c>
      <c r="K13" s="14"/>
    </row>
    <row r="14" spans="1:11" s="1" customFormat="1" ht="54.95" customHeight="1">
      <c r="A14" s="11" t="s">
        <v>17</v>
      </c>
      <c r="B14" s="11"/>
      <c r="C14" s="12" t="s">
        <v>22</v>
      </c>
      <c r="D14" s="12"/>
      <c r="E14" s="12"/>
      <c r="F14" s="4" t="s">
        <v>18</v>
      </c>
      <c r="G14" s="13">
        <f>1607.5</f>
        <v>1607.5</v>
      </c>
      <c r="H14" s="13"/>
      <c r="I14" s="13"/>
      <c r="J14" s="14">
        <f>1607.5</f>
        <v>1607.5</v>
      </c>
      <c r="K14" s="14"/>
    </row>
    <row r="15" spans="1:11" s="1" customFormat="1" ht="24" customHeight="1">
      <c r="A15" s="11" t="s">
        <v>19</v>
      </c>
      <c r="B15" s="11"/>
      <c r="C15" s="12" t="s">
        <v>22</v>
      </c>
      <c r="D15" s="12"/>
      <c r="E15" s="12"/>
      <c r="F15" s="4" t="s">
        <v>20</v>
      </c>
      <c r="G15" s="13">
        <f>1607.5</f>
        <v>1607.5</v>
      </c>
      <c r="H15" s="13"/>
      <c r="I15" s="13"/>
      <c r="J15" s="14">
        <f>1607.5</f>
        <v>1607.5</v>
      </c>
      <c r="K15" s="14"/>
    </row>
    <row r="16" spans="1:11" s="1" customFormat="1" ht="24" customHeight="1">
      <c r="A16" s="11" t="s">
        <v>23</v>
      </c>
      <c r="B16" s="11"/>
      <c r="C16" s="12" t="s">
        <v>22</v>
      </c>
      <c r="D16" s="12"/>
      <c r="E16" s="12"/>
      <c r="F16" s="4" t="s">
        <v>24</v>
      </c>
      <c r="G16" s="13">
        <f>900</f>
        <v>900</v>
      </c>
      <c r="H16" s="13"/>
      <c r="I16" s="13"/>
      <c r="J16" s="14">
        <f>900</f>
        <v>900</v>
      </c>
      <c r="K16" s="14"/>
    </row>
    <row r="17" spans="1:11" s="1" customFormat="1" ht="24" customHeight="1">
      <c r="A17" s="11" t="s">
        <v>25</v>
      </c>
      <c r="B17" s="11"/>
      <c r="C17" s="12" t="s">
        <v>22</v>
      </c>
      <c r="D17" s="12"/>
      <c r="E17" s="12"/>
      <c r="F17" s="4" t="s">
        <v>26</v>
      </c>
      <c r="G17" s="13">
        <f>900</f>
        <v>900</v>
      </c>
      <c r="H17" s="13"/>
      <c r="I17" s="13"/>
      <c r="J17" s="14">
        <f>900</f>
        <v>900</v>
      </c>
      <c r="K17" s="14"/>
    </row>
    <row r="18" spans="1:11" s="1" customFormat="1" ht="45" customHeight="1">
      <c r="A18" s="11" t="s">
        <v>27</v>
      </c>
      <c r="B18" s="11"/>
      <c r="C18" s="12" t="s">
        <v>28</v>
      </c>
      <c r="D18" s="12"/>
      <c r="E18" s="12"/>
      <c r="F18" s="4" t="s">
        <v>0</v>
      </c>
      <c r="G18" s="13">
        <f>5429200</f>
        <v>5429200</v>
      </c>
      <c r="H18" s="13"/>
      <c r="I18" s="13"/>
      <c r="J18" s="14">
        <f>5432200</f>
        <v>5432200</v>
      </c>
      <c r="K18" s="14"/>
    </row>
    <row r="19" spans="1:11" s="1" customFormat="1" ht="24" customHeight="1">
      <c r="A19" s="11" t="s">
        <v>29</v>
      </c>
      <c r="B19" s="11"/>
      <c r="C19" s="12" t="s">
        <v>30</v>
      </c>
      <c r="D19" s="12"/>
      <c r="E19" s="12"/>
      <c r="F19" s="4" t="s">
        <v>0</v>
      </c>
      <c r="G19" s="13">
        <f>2929200</f>
        <v>2929200</v>
      </c>
      <c r="H19" s="13"/>
      <c r="I19" s="13"/>
      <c r="J19" s="14">
        <f>2932200</f>
        <v>2932200</v>
      </c>
      <c r="K19" s="14"/>
    </row>
    <row r="20" spans="1:11" s="1" customFormat="1" ht="14.1" customHeight="1">
      <c r="A20" s="11" t="s">
        <v>31</v>
      </c>
      <c r="B20" s="11"/>
      <c r="C20" s="12" t="s">
        <v>32</v>
      </c>
      <c r="D20" s="12"/>
      <c r="E20" s="12"/>
      <c r="F20" s="4" t="s">
        <v>0</v>
      </c>
      <c r="G20" s="13">
        <f>2929200</f>
        <v>2929200</v>
      </c>
      <c r="H20" s="13"/>
      <c r="I20" s="13"/>
      <c r="J20" s="14">
        <f>2932200</f>
        <v>2932200</v>
      </c>
      <c r="K20" s="14"/>
    </row>
    <row r="21" spans="1:11" s="1" customFormat="1" ht="24" customHeight="1">
      <c r="A21" s="11" t="s">
        <v>23</v>
      </c>
      <c r="B21" s="11"/>
      <c r="C21" s="12" t="s">
        <v>32</v>
      </c>
      <c r="D21" s="12"/>
      <c r="E21" s="12"/>
      <c r="F21" s="4" t="s">
        <v>24</v>
      </c>
      <c r="G21" s="13">
        <f>2929200</f>
        <v>2929200</v>
      </c>
      <c r="H21" s="13"/>
      <c r="I21" s="13"/>
      <c r="J21" s="14">
        <f>2932200</f>
        <v>2932200</v>
      </c>
      <c r="K21" s="14"/>
    </row>
    <row r="22" spans="1:11" s="1" customFormat="1" ht="24" customHeight="1">
      <c r="A22" s="11" t="s">
        <v>25</v>
      </c>
      <c r="B22" s="11"/>
      <c r="C22" s="12" t="s">
        <v>32</v>
      </c>
      <c r="D22" s="12"/>
      <c r="E22" s="12"/>
      <c r="F22" s="4" t="s">
        <v>26</v>
      </c>
      <c r="G22" s="13">
        <f>2929200</f>
        <v>2929200</v>
      </c>
      <c r="H22" s="13"/>
      <c r="I22" s="13"/>
      <c r="J22" s="14">
        <f>2932200</f>
        <v>2932200</v>
      </c>
      <c r="K22" s="14"/>
    </row>
    <row r="23" spans="1:11" s="1" customFormat="1" ht="24" customHeight="1">
      <c r="A23" s="11" t="s">
        <v>33</v>
      </c>
      <c r="B23" s="11"/>
      <c r="C23" s="12" t="s">
        <v>34</v>
      </c>
      <c r="D23" s="12"/>
      <c r="E23" s="12"/>
      <c r="F23" s="4" t="s">
        <v>0</v>
      </c>
      <c r="G23" s="13">
        <f>2500000</f>
        <v>2500000</v>
      </c>
      <c r="H23" s="13"/>
      <c r="I23" s="13"/>
      <c r="J23" s="14">
        <f>2500000</f>
        <v>2500000</v>
      </c>
      <c r="K23" s="14"/>
    </row>
    <row r="24" spans="1:11" s="1" customFormat="1" ht="14.1" customHeight="1">
      <c r="A24" s="11" t="s">
        <v>35</v>
      </c>
      <c r="B24" s="11"/>
      <c r="C24" s="12" t="s">
        <v>36</v>
      </c>
      <c r="D24" s="12"/>
      <c r="E24" s="12"/>
      <c r="F24" s="4" t="s">
        <v>0</v>
      </c>
      <c r="G24" s="13">
        <f>2500000</f>
        <v>2500000</v>
      </c>
      <c r="H24" s="13"/>
      <c r="I24" s="13"/>
      <c r="J24" s="14">
        <f>2500000</f>
        <v>2500000</v>
      </c>
      <c r="K24" s="14"/>
    </row>
    <row r="25" spans="1:11" s="1" customFormat="1" ht="24" customHeight="1">
      <c r="A25" s="11" t="s">
        <v>23</v>
      </c>
      <c r="B25" s="11"/>
      <c r="C25" s="12" t="s">
        <v>36</v>
      </c>
      <c r="D25" s="12"/>
      <c r="E25" s="12"/>
      <c r="F25" s="4" t="s">
        <v>24</v>
      </c>
      <c r="G25" s="13">
        <f>2500000</f>
        <v>2500000</v>
      </c>
      <c r="H25" s="13"/>
      <c r="I25" s="13"/>
      <c r="J25" s="14">
        <f>2500000</f>
        <v>2500000</v>
      </c>
      <c r="K25" s="14"/>
    </row>
    <row r="26" spans="1:11" s="1" customFormat="1" ht="24" customHeight="1">
      <c r="A26" s="11" t="s">
        <v>25</v>
      </c>
      <c r="B26" s="11"/>
      <c r="C26" s="12" t="s">
        <v>36</v>
      </c>
      <c r="D26" s="12"/>
      <c r="E26" s="12"/>
      <c r="F26" s="4" t="s">
        <v>26</v>
      </c>
      <c r="G26" s="13">
        <f>2500000</f>
        <v>2500000</v>
      </c>
      <c r="H26" s="13"/>
      <c r="I26" s="13"/>
      <c r="J26" s="14">
        <f>2500000</f>
        <v>2500000</v>
      </c>
      <c r="K26" s="14"/>
    </row>
    <row r="27" spans="1:11" s="1" customFormat="1" ht="45" customHeight="1">
      <c r="A27" s="11" t="s">
        <v>37</v>
      </c>
      <c r="B27" s="11"/>
      <c r="C27" s="12" t="s">
        <v>38</v>
      </c>
      <c r="D27" s="12"/>
      <c r="E27" s="12"/>
      <c r="F27" s="4" t="s">
        <v>0</v>
      </c>
      <c r="G27" s="13">
        <f>15378025.23</f>
        <v>15378025.23</v>
      </c>
      <c r="H27" s="13"/>
      <c r="I27" s="13"/>
      <c r="J27" s="14">
        <f>14336425.23</f>
        <v>14336425.23</v>
      </c>
      <c r="K27" s="14"/>
    </row>
    <row r="28" spans="1:11" s="1" customFormat="1" ht="24" customHeight="1">
      <c r="A28" s="11" t="s">
        <v>39</v>
      </c>
      <c r="B28" s="11"/>
      <c r="C28" s="12" t="s">
        <v>40</v>
      </c>
      <c r="D28" s="12"/>
      <c r="E28" s="12"/>
      <c r="F28" s="4" t="s">
        <v>0</v>
      </c>
      <c r="G28" s="13">
        <f>15128025.23</f>
        <v>15128025.23</v>
      </c>
      <c r="H28" s="13"/>
      <c r="I28" s="13"/>
      <c r="J28" s="14">
        <f>14086425.23</f>
        <v>14086425.23</v>
      </c>
      <c r="K28" s="14"/>
    </row>
    <row r="29" spans="1:11" s="1" customFormat="1" ht="24" customHeight="1">
      <c r="A29" s="11" t="s">
        <v>41</v>
      </c>
      <c r="B29" s="11"/>
      <c r="C29" s="12" t="s">
        <v>42</v>
      </c>
      <c r="D29" s="12"/>
      <c r="E29" s="12"/>
      <c r="F29" s="4" t="s">
        <v>0</v>
      </c>
      <c r="G29" s="13">
        <f>15128025.23</f>
        <v>15128025.23</v>
      </c>
      <c r="H29" s="13"/>
      <c r="I29" s="13"/>
      <c r="J29" s="14">
        <f>14086425.23</f>
        <v>14086425.23</v>
      </c>
      <c r="K29" s="14"/>
    </row>
    <row r="30" spans="1:11" s="1" customFormat="1" ht="54.95" customHeight="1">
      <c r="A30" s="11" t="s">
        <v>17</v>
      </c>
      <c r="B30" s="11"/>
      <c r="C30" s="12" t="s">
        <v>42</v>
      </c>
      <c r="D30" s="12"/>
      <c r="E30" s="12"/>
      <c r="F30" s="4" t="s">
        <v>18</v>
      </c>
      <c r="G30" s="13">
        <f>15128025.23</f>
        <v>15128025.23</v>
      </c>
      <c r="H30" s="13"/>
      <c r="I30" s="13"/>
      <c r="J30" s="14">
        <f>14086425.23</f>
        <v>14086425.23</v>
      </c>
      <c r="K30" s="14"/>
    </row>
    <row r="31" spans="1:11" s="1" customFormat="1" ht="14.1" customHeight="1">
      <c r="A31" s="11" t="s">
        <v>43</v>
      </c>
      <c r="B31" s="11"/>
      <c r="C31" s="12" t="s">
        <v>42</v>
      </c>
      <c r="D31" s="12"/>
      <c r="E31" s="12"/>
      <c r="F31" s="4" t="s">
        <v>44</v>
      </c>
      <c r="G31" s="13">
        <f>15128025.23</f>
        <v>15128025.23</v>
      </c>
      <c r="H31" s="13"/>
      <c r="I31" s="13"/>
      <c r="J31" s="14">
        <f>14086425.23</f>
        <v>14086425.23</v>
      </c>
      <c r="K31" s="14"/>
    </row>
    <row r="32" spans="1:11" s="1" customFormat="1" ht="45" customHeight="1">
      <c r="A32" s="11" t="s">
        <v>45</v>
      </c>
      <c r="B32" s="11"/>
      <c r="C32" s="12" t="s">
        <v>46</v>
      </c>
      <c r="D32" s="12"/>
      <c r="E32" s="12"/>
      <c r="F32" s="4" t="s">
        <v>0</v>
      </c>
      <c r="G32" s="13">
        <f>250000</f>
        <v>250000</v>
      </c>
      <c r="H32" s="13"/>
      <c r="I32" s="13"/>
      <c r="J32" s="14">
        <f>250000</f>
        <v>250000</v>
      </c>
      <c r="K32" s="14"/>
    </row>
    <row r="33" spans="1:11" s="1" customFormat="1" ht="24" customHeight="1">
      <c r="A33" s="11" t="s">
        <v>47</v>
      </c>
      <c r="B33" s="11"/>
      <c r="C33" s="12" t="s">
        <v>48</v>
      </c>
      <c r="D33" s="12"/>
      <c r="E33" s="12"/>
      <c r="F33" s="4" t="s">
        <v>0</v>
      </c>
      <c r="G33" s="13">
        <f>250000</f>
        <v>250000</v>
      </c>
      <c r="H33" s="13"/>
      <c r="I33" s="13"/>
      <c r="J33" s="14">
        <f>250000</f>
        <v>250000</v>
      </c>
      <c r="K33" s="14"/>
    </row>
    <row r="34" spans="1:11" s="1" customFormat="1" ht="54.95" customHeight="1">
      <c r="A34" s="11" t="s">
        <v>17</v>
      </c>
      <c r="B34" s="11"/>
      <c r="C34" s="12" t="s">
        <v>48</v>
      </c>
      <c r="D34" s="12"/>
      <c r="E34" s="12"/>
      <c r="F34" s="4" t="s">
        <v>18</v>
      </c>
      <c r="G34" s="13">
        <f>250000</f>
        <v>250000</v>
      </c>
      <c r="H34" s="13"/>
      <c r="I34" s="13"/>
      <c r="J34" s="14">
        <f>250000</f>
        <v>250000</v>
      </c>
      <c r="K34" s="14"/>
    </row>
    <row r="35" spans="1:11" s="1" customFormat="1" ht="14.1" customHeight="1">
      <c r="A35" s="11" t="s">
        <v>43</v>
      </c>
      <c r="B35" s="11"/>
      <c r="C35" s="12" t="s">
        <v>48</v>
      </c>
      <c r="D35" s="12"/>
      <c r="E35" s="12"/>
      <c r="F35" s="4" t="s">
        <v>44</v>
      </c>
      <c r="G35" s="13">
        <f>250000</f>
        <v>250000</v>
      </c>
      <c r="H35" s="13"/>
      <c r="I35" s="13"/>
      <c r="J35" s="14">
        <f>250000</f>
        <v>250000</v>
      </c>
      <c r="K35" s="14"/>
    </row>
    <row r="36" spans="1:11" s="1" customFormat="1" ht="33.950000000000003" customHeight="1">
      <c r="A36" s="11" t="s">
        <v>49</v>
      </c>
      <c r="B36" s="11"/>
      <c r="C36" s="12" t="s">
        <v>50</v>
      </c>
      <c r="D36" s="12"/>
      <c r="E36" s="12"/>
      <c r="F36" s="4" t="s">
        <v>0</v>
      </c>
      <c r="G36" s="13">
        <f>15940862.64</f>
        <v>15940862.640000001</v>
      </c>
      <c r="H36" s="13"/>
      <c r="I36" s="13"/>
      <c r="J36" s="14">
        <f>16015062.64</f>
        <v>16015062.640000001</v>
      </c>
      <c r="K36" s="14"/>
    </row>
    <row r="37" spans="1:11" s="1" customFormat="1" ht="45" customHeight="1">
      <c r="A37" s="11" t="s">
        <v>51</v>
      </c>
      <c r="B37" s="11"/>
      <c r="C37" s="12" t="s">
        <v>52</v>
      </c>
      <c r="D37" s="12"/>
      <c r="E37" s="12"/>
      <c r="F37" s="4" t="s">
        <v>0</v>
      </c>
      <c r="G37" s="13">
        <f>15113826</f>
        <v>15113826</v>
      </c>
      <c r="H37" s="13"/>
      <c r="I37" s="13"/>
      <c r="J37" s="14">
        <f>15113826</f>
        <v>15113826</v>
      </c>
      <c r="K37" s="14"/>
    </row>
    <row r="38" spans="1:11" s="1" customFormat="1" ht="24" customHeight="1">
      <c r="A38" s="11" t="s">
        <v>53</v>
      </c>
      <c r="B38" s="11"/>
      <c r="C38" s="12" t="s">
        <v>54</v>
      </c>
      <c r="D38" s="12"/>
      <c r="E38" s="12"/>
      <c r="F38" s="4" t="s">
        <v>0</v>
      </c>
      <c r="G38" s="13">
        <f>2224108</f>
        <v>2224108</v>
      </c>
      <c r="H38" s="13"/>
      <c r="I38" s="13"/>
      <c r="J38" s="14">
        <f>2224108</f>
        <v>2224108</v>
      </c>
      <c r="K38" s="14"/>
    </row>
    <row r="39" spans="1:11" s="1" customFormat="1" ht="54.95" customHeight="1">
      <c r="A39" s="11" t="s">
        <v>17</v>
      </c>
      <c r="B39" s="11"/>
      <c r="C39" s="12" t="s">
        <v>54</v>
      </c>
      <c r="D39" s="12"/>
      <c r="E39" s="12"/>
      <c r="F39" s="4" t="s">
        <v>18</v>
      </c>
      <c r="G39" s="13">
        <f>2224108</f>
        <v>2224108</v>
      </c>
      <c r="H39" s="13"/>
      <c r="I39" s="13"/>
      <c r="J39" s="14">
        <f>2224108</f>
        <v>2224108</v>
      </c>
      <c r="K39" s="14"/>
    </row>
    <row r="40" spans="1:11" s="1" customFormat="1" ht="24" customHeight="1">
      <c r="A40" s="11" t="s">
        <v>19</v>
      </c>
      <c r="B40" s="11"/>
      <c r="C40" s="12" t="s">
        <v>54</v>
      </c>
      <c r="D40" s="12"/>
      <c r="E40" s="12"/>
      <c r="F40" s="4" t="s">
        <v>20</v>
      </c>
      <c r="G40" s="13">
        <f>2224108</f>
        <v>2224108</v>
      </c>
      <c r="H40" s="13"/>
      <c r="I40" s="13"/>
      <c r="J40" s="14">
        <f>2224108</f>
        <v>2224108</v>
      </c>
      <c r="K40" s="14"/>
    </row>
    <row r="41" spans="1:11" s="1" customFormat="1" ht="54.95" customHeight="1">
      <c r="A41" s="11" t="s">
        <v>17</v>
      </c>
      <c r="B41" s="11"/>
      <c r="C41" s="12" t="s">
        <v>55</v>
      </c>
      <c r="D41" s="12"/>
      <c r="E41" s="12"/>
      <c r="F41" s="4" t="s">
        <v>0</v>
      </c>
      <c r="G41" s="13">
        <f>12889718</f>
        <v>12889718</v>
      </c>
      <c r="H41" s="13"/>
      <c r="I41" s="13"/>
      <c r="J41" s="14">
        <f>12889718</f>
        <v>12889718</v>
      </c>
      <c r="K41" s="14"/>
    </row>
    <row r="42" spans="1:11" s="1" customFormat="1" ht="54.95" customHeight="1">
      <c r="A42" s="11" t="s">
        <v>17</v>
      </c>
      <c r="B42" s="11"/>
      <c r="C42" s="12" t="s">
        <v>55</v>
      </c>
      <c r="D42" s="12"/>
      <c r="E42" s="12"/>
      <c r="F42" s="4" t="s">
        <v>18</v>
      </c>
      <c r="G42" s="13">
        <f>12889718</f>
        <v>12889718</v>
      </c>
      <c r="H42" s="13"/>
      <c r="I42" s="13"/>
      <c r="J42" s="14">
        <f>12889718</f>
        <v>12889718</v>
      </c>
      <c r="K42" s="14"/>
    </row>
    <row r="43" spans="1:11" s="1" customFormat="1" ht="24" customHeight="1">
      <c r="A43" s="11" t="s">
        <v>19</v>
      </c>
      <c r="B43" s="11"/>
      <c r="C43" s="12" t="s">
        <v>55</v>
      </c>
      <c r="D43" s="12"/>
      <c r="E43" s="12"/>
      <c r="F43" s="4" t="s">
        <v>20</v>
      </c>
      <c r="G43" s="13">
        <f>12889718</f>
        <v>12889718</v>
      </c>
      <c r="H43" s="13"/>
      <c r="I43" s="13"/>
      <c r="J43" s="14">
        <f>12889718</f>
        <v>12889718</v>
      </c>
      <c r="K43" s="14"/>
    </row>
    <row r="44" spans="1:11" s="1" customFormat="1" ht="24" customHeight="1">
      <c r="A44" s="11" t="s">
        <v>56</v>
      </c>
      <c r="B44" s="11"/>
      <c r="C44" s="12" t="s">
        <v>57</v>
      </c>
      <c r="D44" s="12"/>
      <c r="E44" s="12"/>
      <c r="F44" s="4" t="s">
        <v>0</v>
      </c>
      <c r="G44" s="13">
        <f>53636.64</f>
        <v>53636.639999999999</v>
      </c>
      <c r="H44" s="13"/>
      <c r="I44" s="13"/>
      <c r="J44" s="14">
        <f>53636.64</f>
        <v>53636.639999999999</v>
      </c>
      <c r="K44" s="14"/>
    </row>
    <row r="45" spans="1:11" s="1" customFormat="1" ht="66" customHeight="1">
      <c r="A45" s="11" t="s">
        <v>58</v>
      </c>
      <c r="B45" s="11"/>
      <c r="C45" s="12" t="s">
        <v>59</v>
      </c>
      <c r="D45" s="12"/>
      <c r="E45" s="12"/>
      <c r="F45" s="4" t="s">
        <v>0</v>
      </c>
      <c r="G45" s="13">
        <f>36797.4</f>
        <v>36797.4</v>
      </c>
      <c r="H45" s="13"/>
      <c r="I45" s="13"/>
      <c r="J45" s="14">
        <f>36797.4</f>
        <v>36797.4</v>
      </c>
      <c r="K45" s="14"/>
    </row>
    <row r="46" spans="1:11" s="1" customFormat="1" ht="54.95" customHeight="1">
      <c r="A46" s="11" t="s">
        <v>17</v>
      </c>
      <c r="B46" s="11"/>
      <c r="C46" s="12" t="s">
        <v>59</v>
      </c>
      <c r="D46" s="12"/>
      <c r="E46" s="12"/>
      <c r="F46" s="4" t="s">
        <v>18</v>
      </c>
      <c r="G46" s="13">
        <f>36797.4</f>
        <v>36797.4</v>
      </c>
      <c r="H46" s="13"/>
      <c r="I46" s="13"/>
      <c r="J46" s="14">
        <f>36797.4</f>
        <v>36797.4</v>
      </c>
      <c r="K46" s="14"/>
    </row>
    <row r="47" spans="1:11" s="1" customFormat="1" ht="24" customHeight="1">
      <c r="A47" s="11" t="s">
        <v>19</v>
      </c>
      <c r="B47" s="11"/>
      <c r="C47" s="12" t="s">
        <v>59</v>
      </c>
      <c r="D47" s="12"/>
      <c r="E47" s="12"/>
      <c r="F47" s="4" t="s">
        <v>20</v>
      </c>
      <c r="G47" s="13">
        <f>36797.4</f>
        <v>36797.4</v>
      </c>
      <c r="H47" s="13"/>
      <c r="I47" s="13"/>
      <c r="J47" s="14">
        <f>36797.4</f>
        <v>36797.4</v>
      </c>
      <c r="K47" s="14"/>
    </row>
    <row r="48" spans="1:11" s="1" customFormat="1" ht="45" customHeight="1">
      <c r="A48" s="11" t="s">
        <v>60</v>
      </c>
      <c r="B48" s="11"/>
      <c r="C48" s="12" t="s">
        <v>61</v>
      </c>
      <c r="D48" s="12"/>
      <c r="E48" s="12"/>
      <c r="F48" s="4" t="s">
        <v>0</v>
      </c>
      <c r="G48" s="13">
        <f>16839.24</f>
        <v>16839.240000000002</v>
      </c>
      <c r="H48" s="13"/>
      <c r="I48" s="13"/>
      <c r="J48" s="14">
        <f>16839.24</f>
        <v>16839.240000000002</v>
      </c>
      <c r="K48" s="14"/>
    </row>
    <row r="49" spans="1:11" s="1" customFormat="1" ht="54.95" customHeight="1">
      <c r="A49" s="11" t="s">
        <v>17</v>
      </c>
      <c r="B49" s="11"/>
      <c r="C49" s="12" t="s">
        <v>61</v>
      </c>
      <c r="D49" s="12"/>
      <c r="E49" s="12"/>
      <c r="F49" s="4" t="s">
        <v>18</v>
      </c>
      <c r="G49" s="13">
        <f>16839.24</f>
        <v>16839.240000000002</v>
      </c>
      <c r="H49" s="13"/>
      <c r="I49" s="13"/>
      <c r="J49" s="14">
        <f>16839.24</f>
        <v>16839.240000000002</v>
      </c>
      <c r="K49" s="14"/>
    </row>
    <row r="50" spans="1:11" s="1" customFormat="1" ht="24" customHeight="1">
      <c r="A50" s="11" t="s">
        <v>19</v>
      </c>
      <c r="B50" s="11"/>
      <c r="C50" s="12" t="s">
        <v>61</v>
      </c>
      <c r="D50" s="12"/>
      <c r="E50" s="12"/>
      <c r="F50" s="4" t="s">
        <v>20</v>
      </c>
      <c r="G50" s="13">
        <f>16839.24</f>
        <v>16839.240000000002</v>
      </c>
      <c r="H50" s="13"/>
      <c r="I50" s="13"/>
      <c r="J50" s="14">
        <f>16839.24</f>
        <v>16839.240000000002</v>
      </c>
      <c r="K50" s="14"/>
    </row>
    <row r="51" spans="1:11" s="1" customFormat="1" ht="33.950000000000003" customHeight="1">
      <c r="A51" s="11" t="s">
        <v>62</v>
      </c>
      <c r="B51" s="11"/>
      <c r="C51" s="12" t="s">
        <v>63</v>
      </c>
      <c r="D51" s="12"/>
      <c r="E51" s="12"/>
      <c r="F51" s="4" t="s">
        <v>0</v>
      </c>
      <c r="G51" s="13">
        <f>773400</f>
        <v>773400</v>
      </c>
      <c r="H51" s="13"/>
      <c r="I51" s="13"/>
      <c r="J51" s="14">
        <f>847600</f>
        <v>847600</v>
      </c>
      <c r="K51" s="14"/>
    </row>
    <row r="52" spans="1:11" s="1" customFormat="1" ht="33.950000000000003" customHeight="1">
      <c r="A52" s="11" t="s">
        <v>64</v>
      </c>
      <c r="B52" s="11"/>
      <c r="C52" s="12" t="s">
        <v>65</v>
      </c>
      <c r="D52" s="12"/>
      <c r="E52" s="12"/>
      <c r="F52" s="4" t="s">
        <v>0</v>
      </c>
      <c r="G52" s="13">
        <f>773400</f>
        <v>773400</v>
      </c>
      <c r="H52" s="13"/>
      <c r="I52" s="13"/>
      <c r="J52" s="14">
        <f>847600</f>
        <v>847600</v>
      </c>
      <c r="K52" s="14"/>
    </row>
    <row r="53" spans="1:11" s="1" customFormat="1" ht="54.95" customHeight="1">
      <c r="A53" s="11" t="s">
        <v>17</v>
      </c>
      <c r="B53" s="11"/>
      <c r="C53" s="12" t="s">
        <v>65</v>
      </c>
      <c r="D53" s="12"/>
      <c r="E53" s="12"/>
      <c r="F53" s="4" t="s">
        <v>18</v>
      </c>
      <c r="G53" s="13">
        <f>773400</f>
        <v>773400</v>
      </c>
      <c r="H53" s="13"/>
      <c r="I53" s="13"/>
      <c r="J53" s="14">
        <f>847600</f>
        <v>847600</v>
      </c>
      <c r="K53" s="14"/>
    </row>
    <row r="54" spans="1:11" s="1" customFormat="1" ht="24" customHeight="1">
      <c r="A54" s="11" t="s">
        <v>19</v>
      </c>
      <c r="B54" s="11"/>
      <c r="C54" s="12" t="s">
        <v>65</v>
      </c>
      <c r="D54" s="12"/>
      <c r="E54" s="12"/>
      <c r="F54" s="4" t="s">
        <v>20</v>
      </c>
      <c r="G54" s="13">
        <f>773400</f>
        <v>773400</v>
      </c>
      <c r="H54" s="13"/>
      <c r="I54" s="13"/>
      <c r="J54" s="14">
        <f>847600</f>
        <v>847600</v>
      </c>
      <c r="K54" s="14"/>
    </row>
    <row r="55" spans="1:11" s="1" customFormat="1" ht="33.950000000000003" customHeight="1">
      <c r="A55" s="11" t="s">
        <v>66</v>
      </c>
      <c r="B55" s="11"/>
      <c r="C55" s="12" t="s">
        <v>67</v>
      </c>
      <c r="D55" s="12"/>
      <c r="E55" s="12"/>
      <c r="F55" s="4" t="s">
        <v>0</v>
      </c>
      <c r="G55" s="13">
        <f>13410870.17</f>
        <v>13410870.17</v>
      </c>
      <c r="H55" s="13"/>
      <c r="I55" s="13"/>
      <c r="J55" s="14">
        <f>13410870.17</f>
        <v>13410870.17</v>
      </c>
      <c r="K55" s="14"/>
    </row>
    <row r="56" spans="1:11" s="1" customFormat="1" ht="45" customHeight="1">
      <c r="A56" s="11" t="s">
        <v>68</v>
      </c>
      <c r="B56" s="11"/>
      <c r="C56" s="12" t="s">
        <v>69</v>
      </c>
      <c r="D56" s="12"/>
      <c r="E56" s="12"/>
      <c r="F56" s="4" t="s">
        <v>0</v>
      </c>
      <c r="G56" s="13">
        <f>11324824.07</f>
        <v>11324824.07</v>
      </c>
      <c r="H56" s="13"/>
      <c r="I56" s="13"/>
      <c r="J56" s="14">
        <f>11324824.07</f>
        <v>11324824.07</v>
      </c>
      <c r="K56" s="14"/>
    </row>
    <row r="57" spans="1:11" s="1" customFormat="1" ht="24" customHeight="1">
      <c r="A57" s="11" t="s">
        <v>41</v>
      </c>
      <c r="B57" s="11"/>
      <c r="C57" s="12" t="s">
        <v>70</v>
      </c>
      <c r="D57" s="12"/>
      <c r="E57" s="12"/>
      <c r="F57" s="4" t="s">
        <v>0</v>
      </c>
      <c r="G57" s="13">
        <f>11324824.07</f>
        <v>11324824.07</v>
      </c>
      <c r="H57" s="13"/>
      <c r="I57" s="13"/>
      <c r="J57" s="14">
        <f>11324824.07</f>
        <v>11324824.07</v>
      </c>
      <c r="K57" s="14"/>
    </row>
    <row r="58" spans="1:11" s="1" customFormat="1" ht="54.95" customHeight="1">
      <c r="A58" s="11" t="s">
        <v>17</v>
      </c>
      <c r="B58" s="11"/>
      <c r="C58" s="12" t="s">
        <v>70</v>
      </c>
      <c r="D58" s="12"/>
      <c r="E58" s="12"/>
      <c r="F58" s="4" t="s">
        <v>18</v>
      </c>
      <c r="G58" s="13">
        <f>11324824.07</f>
        <v>11324824.07</v>
      </c>
      <c r="H58" s="13"/>
      <c r="I58" s="13"/>
      <c r="J58" s="14">
        <f>11324824.07</f>
        <v>11324824.07</v>
      </c>
      <c r="K58" s="14"/>
    </row>
    <row r="59" spans="1:11" s="1" customFormat="1" ht="14.1" customHeight="1">
      <c r="A59" s="11" t="s">
        <v>43</v>
      </c>
      <c r="B59" s="11"/>
      <c r="C59" s="12" t="s">
        <v>70</v>
      </c>
      <c r="D59" s="12"/>
      <c r="E59" s="12"/>
      <c r="F59" s="4" t="s">
        <v>44</v>
      </c>
      <c r="G59" s="13">
        <f>11324824.07</f>
        <v>11324824.07</v>
      </c>
      <c r="H59" s="13"/>
      <c r="I59" s="13"/>
      <c r="J59" s="14">
        <f>11324824.07</f>
        <v>11324824.07</v>
      </c>
      <c r="K59" s="14"/>
    </row>
    <row r="60" spans="1:11" s="1" customFormat="1" ht="33.950000000000003" customHeight="1">
      <c r="A60" s="11" t="s">
        <v>71</v>
      </c>
      <c r="B60" s="11"/>
      <c r="C60" s="12" t="s">
        <v>72</v>
      </c>
      <c r="D60" s="12"/>
      <c r="E60" s="12"/>
      <c r="F60" s="4" t="s">
        <v>0</v>
      </c>
      <c r="G60" s="13">
        <f>1423752</f>
        <v>1423752</v>
      </c>
      <c r="H60" s="13"/>
      <c r="I60" s="13"/>
      <c r="J60" s="14">
        <f>1423752</f>
        <v>1423752</v>
      </c>
      <c r="K60" s="14"/>
    </row>
    <row r="61" spans="1:11" s="1" customFormat="1" ht="24" customHeight="1">
      <c r="A61" s="11" t="s">
        <v>73</v>
      </c>
      <c r="B61" s="11"/>
      <c r="C61" s="12" t="s">
        <v>74</v>
      </c>
      <c r="D61" s="12"/>
      <c r="E61" s="12"/>
      <c r="F61" s="4" t="s">
        <v>0</v>
      </c>
      <c r="G61" s="13">
        <f>1423752</f>
        <v>1423752</v>
      </c>
      <c r="H61" s="13"/>
      <c r="I61" s="13"/>
      <c r="J61" s="14">
        <f>1423752</f>
        <v>1423752</v>
      </c>
      <c r="K61" s="14"/>
    </row>
    <row r="62" spans="1:11" s="1" customFormat="1" ht="54.95" customHeight="1">
      <c r="A62" s="11" t="s">
        <v>17</v>
      </c>
      <c r="B62" s="11"/>
      <c r="C62" s="12" t="s">
        <v>74</v>
      </c>
      <c r="D62" s="12"/>
      <c r="E62" s="12"/>
      <c r="F62" s="4" t="s">
        <v>18</v>
      </c>
      <c r="G62" s="13">
        <f>1423752</f>
        <v>1423752</v>
      </c>
      <c r="H62" s="13"/>
      <c r="I62" s="13"/>
      <c r="J62" s="14">
        <f>1423752</f>
        <v>1423752</v>
      </c>
      <c r="K62" s="14"/>
    </row>
    <row r="63" spans="1:11" s="1" customFormat="1" ht="14.1" customHeight="1">
      <c r="A63" s="11" t="s">
        <v>43</v>
      </c>
      <c r="B63" s="11"/>
      <c r="C63" s="12" t="s">
        <v>74</v>
      </c>
      <c r="D63" s="12"/>
      <c r="E63" s="12"/>
      <c r="F63" s="4" t="s">
        <v>44</v>
      </c>
      <c r="G63" s="13">
        <f>1423752</f>
        <v>1423752</v>
      </c>
      <c r="H63" s="13"/>
      <c r="I63" s="13"/>
      <c r="J63" s="14">
        <f>1423752</f>
        <v>1423752</v>
      </c>
      <c r="K63" s="14"/>
    </row>
    <row r="64" spans="1:11" s="1" customFormat="1" ht="24" customHeight="1">
      <c r="A64" s="11" t="s">
        <v>75</v>
      </c>
      <c r="B64" s="11"/>
      <c r="C64" s="12" t="s">
        <v>76</v>
      </c>
      <c r="D64" s="12"/>
      <c r="E64" s="12"/>
      <c r="F64" s="4" t="s">
        <v>0</v>
      </c>
      <c r="G64" s="13">
        <f>662294.1</f>
        <v>662294.1</v>
      </c>
      <c r="H64" s="13"/>
      <c r="I64" s="13"/>
      <c r="J64" s="14">
        <f>662294.1</f>
        <v>662294.1</v>
      </c>
      <c r="K64" s="14"/>
    </row>
    <row r="65" spans="1:11" s="1" customFormat="1" ht="24" customHeight="1">
      <c r="A65" s="11" t="s">
        <v>41</v>
      </c>
      <c r="B65" s="11"/>
      <c r="C65" s="12" t="s">
        <v>77</v>
      </c>
      <c r="D65" s="12"/>
      <c r="E65" s="12"/>
      <c r="F65" s="4" t="s">
        <v>0</v>
      </c>
      <c r="G65" s="13">
        <f>662294.1</f>
        <v>662294.1</v>
      </c>
      <c r="H65" s="13"/>
      <c r="I65" s="13"/>
      <c r="J65" s="14">
        <f>662294.1</f>
        <v>662294.1</v>
      </c>
      <c r="K65" s="14"/>
    </row>
    <row r="66" spans="1:11" s="1" customFormat="1" ht="24" customHeight="1">
      <c r="A66" s="11" t="s">
        <v>23</v>
      </c>
      <c r="B66" s="11"/>
      <c r="C66" s="12" t="s">
        <v>77</v>
      </c>
      <c r="D66" s="12"/>
      <c r="E66" s="12"/>
      <c r="F66" s="4" t="s">
        <v>24</v>
      </c>
      <c r="G66" s="13">
        <f>662294.1</f>
        <v>662294.1</v>
      </c>
      <c r="H66" s="13"/>
      <c r="I66" s="13"/>
      <c r="J66" s="14">
        <f>662294.1</f>
        <v>662294.1</v>
      </c>
      <c r="K66" s="14"/>
    </row>
    <row r="67" spans="1:11" s="1" customFormat="1" ht="24" customHeight="1">
      <c r="A67" s="11" t="s">
        <v>25</v>
      </c>
      <c r="B67" s="11"/>
      <c r="C67" s="12" t="s">
        <v>77</v>
      </c>
      <c r="D67" s="12"/>
      <c r="E67" s="12"/>
      <c r="F67" s="4" t="s">
        <v>26</v>
      </c>
      <c r="G67" s="13">
        <f>662294.1</f>
        <v>662294.1</v>
      </c>
      <c r="H67" s="13"/>
      <c r="I67" s="13"/>
      <c r="J67" s="14">
        <f>662294.1</f>
        <v>662294.1</v>
      </c>
      <c r="K67" s="14"/>
    </row>
    <row r="68" spans="1:11" s="1" customFormat="1" ht="14.1" customHeight="1">
      <c r="A68" s="11" t="s">
        <v>78</v>
      </c>
      <c r="B68" s="11"/>
      <c r="C68" s="12" t="s">
        <v>79</v>
      </c>
      <c r="D68" s="12"/>
      <c r="E68" s="12"/>
      <c r="F68" s="4" t="s">
        <v>0</v>
      </c>
      <c r="G68" s="13">
        <f>2404423.1</f>
        <v>2404423.1</v>
      </c>
      <c r="H68" s="13"/>
      <c r="I68" s="13"/>
      <c r="J68" s="14">
        <f>3583823.1</f>
        <v>3583823.1</v>
      </c>
      <c r="K68" s="14"/>
    </row>
    <row r="69" spans="1:11" s="1" customFormat="1" ht="14.1" customHeight="1">
      <c r="A69" s="11" t="s">
        <v>80</v>
      </c>
      <c r="B69" s="11"/>
      <c r="C69" s="12" t="s">
        <v>81</v>
      </c>
      <c r="D69" s="12"/>
      <c r="E69" s="12"/>
      <c r="F69" s="4" t="s">
        <v>0</v>
      </c>
      <c r="G69" s="13">
        <f>100000</f>
        <v>100000</v>
      </c>
      <c r="H69" s="13"/>
      <c r="I69" s="13"/>
      <c r="J69" s="14">
        <f>100000</f>
        <v>100000</v>
      </c>
      <c r="K69" s="14"/>
    </row>
    <row r="70" spans="1:11" s="1" customFormat="1" ht="14.1" customHeight="1">
      <c r="A70" s="11" t="s">
        <v>82</v>
      </c>
      <c r="B70" s="11"/>
      <c r="C70" s="12" t="s">
        <v>81</v>
      </c>
      <c r="D70" s="12"/>
      <c r="E70" s="12"/>
      <c r="F70" s="4" t="s">
        <v>83</v>
      </c>
      <c r="G70" s="13">
        <f>100000</f>
        <v>100000</v>
      </c>
      <c r="H70" s="13"/>
      <c r="I70" s="13"/>
      <c r="J70" s="14">
        <f>100000</f>
        <v>100000</v>
      </c>
      <c r="K70" s="14"/>
    </row>
    <row r="71" spans="1:11" s="1" customFormat="1" ht="14.1" customHeight="1">
      <c r="A71" s="11" t="s">
        <v>84</v>
      </c>
      <c r="B71" s="11"/>
      <c r="C71" s="12" t="s">
        <v>81</v>
      </c>
      <c r="D71" s="12"/>
      <c r="E71" s="12"/>
      <c r="F71" s="4" t="s">
        <v>85</v>
      </c>
      <c r="G71" s="13">
        <f>100000</f>
        <v>100000</v>
      </c>
      <c r="H71" s="13"/>
      <c r="I71" s="13"/>
      <c r="J71" s="14">
        <f>100000</f>
        <v>100000</v>
      </c>
      <c r="K71" s="14"/>
    </row>
    <row r="72" spans="1:11" s="1" customFormat="1" ht="14.1" customHeight="1">
      <c r="A72" s="11" t="s">
        <v>86</v>
      </c>
      <c r="B72" s="11"/>
      <c r="C72" s="12" t="s">
        <v>87</v>
      </c>
      <c r="D72" s="12"/>
      <c r="E72" s="12"/>
      <c r="F72" s="4" t="s">
        <v>0</v>
      </c>
      <c r="G72" s="13">
        <f>2304423.1</f>
        <v>2304423.1</v>
      </c>
      <c r="H72" s="13"/>
      <c r="I72" s="13"/>
      <c r="J72" s="14">
        <f>3483823.1</f>
        <v>3483823.1</v>
      </c>
      <c r="K72" s="14"/>
    </row>
    <row r="73" spans="1:11" s="1" customFormat="1" ht="14.1" customHeight="1">
      <c r="A73" s="11" t="s">
        <v>82</v>
      </c>
      <c r="B73" s="11"/>
      <c r="C73" s="12" t="s">
        <v>87</v>
      </c>
      <c r="D73" s="12"/>
      <c r="E73" s="12"/>
      <c r="F73" s="4" t="s">
        <v>83</v>
      </c>
      <c r="G73" s="13">
        <f>2304423.1</f>
        <v>2304423.1</v>
      </c>
      <c r="H73" s="13"/>
      <c r="I73" s="13"/>
      <c r="J73" s="14">
        <f>3483823.1</f>
        <v>3483823.1</v>
      </c>
      <c r="K73" s="14"/>
    </row>
    <row r="74" spans="1:11" s="1" customFormat="1" ht="14.1" customHeight="1" thickBot="1">
      <c r="A74" s="11" t="s">
        <v>84</v>
      </c>
      <c r="B74" s="11"/>
      <c r="C74" s="12" t="s">
        <v>87</v>
      </c>
      <c r="D74" s="12"/>
      <c r="E74" s="12"/>
      <c r="F74" s="4" t="s">
        <v>85</v>
      </c>
      <c r="G74" s="13">
        <f>2304423.1</f>
        <v>2304423.1</v>
      </c>
      <c r="H74" s="13"/>
      <c r="I74" s="13"/>
      <c r="J74" s="14">
        <f>3483823.1</f>
        <v>3483823.1</v>
      </c>
      <c r="K74" s="14"/>
    </row>
    <row r="75" spans="1:11" s="1" customFormat="1" ht="15" customHeight="1" thickBot="1">
      <c r="A75" s="8" t="s">
        <v>88</v>
      </c>
      <c r="B75" s="8"/>
      <c r="C75" s="8"/>
      <c r="D75" s="8"/>
      <c r="E75" s="8"/>
      <c r="F75" s="8"/>
      <c r="G75" s="9">
        <f>52575918.64</f>
        <v>52575918.640000001</v>
      </c>
      <c r="H75" s="9"/>
      <c r="I75" s="9"/>
      <c r="J75" s="10">
        <f>52790918.64</f>
        <v>52790918.640000001</v>
      </c>
      <c r="K75" s="10"/>
    </row>
    <row r="76" spans="1:11" s="1" customFormat="1" ht="14.1" customHeight="1">
      <c r="A76" s="6" t="s">
        <v>0</v>
      </c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1" customFormat="1" ht="14.1" customHeight="1">
      <c r="A77" s="6" t="s">
        <v>0</v>
      </c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1" customFormat="1" ht="14.1" customHeight="1">
      <c r="A78" s="6" t="s">
        <v>0</v>
      </c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1" customFormat="1" ht="14.1" customHeight="1">
      <c r="A79" s="7" t="s">
        <v>0</v>
      </c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s="1" customFormat="1" ht="6" customHeight="1">
      <c r="A80" s="7" t="s">
        <v>0</v>
      </c>
      <c r="B80" s="7"/>
      <c r="C80" s="7"/>
      <c r="D80" s="7"/>
      <c r="E80" s="7"/>
      <c r="F80" s="7"/>
      <c r="G80" s="7"/>
      <c r="H80" s="7"/>
      <c r="I80" s="7"/>
      <c r="J80" s="7"/>
      <c r="K80" s="7"/>
    </row>
  </sheetData>
  <mergeCells count="289">
    <mergeCell ref="H1:K1"/>
    <mergeCell ref="A2:K2"/>
    <mergeCell ref="J3:K3"/>
    <mergeCell ref="J5:K6"/>
    <mergeCell ref="A7:B7"/>
    <mergeCell ref="C7:E7"/>
    <mergeCell ref="G7:I7"/>
    <mergeCell ref="J7:K7"/>
    <mergeCell ref="A8:B8"/>
    <mergeCell ref="C8:E8"/>
    <mergeCell ref="G8:I8"/>
    <mergeCell ref="J8:K8"/>
    <mergeCell ref="A4:B6"/>
    <mergeCell ref="C4:F5"/>
    <mergeCell ref="C6:E6"/>
    <mergeCell ref="G4:K4"/>
    <mergeCell ref="G5:I6"/>
    <mergeCell ref="A10:B10"/>
    <mergeCell ref="C10:E10"/>
    <mergeCell ref="G10:I10"/>
    <mergeCell ref="J10:K10"/>
    <mergeCell ref="A11:B11"/>
    <mergeCell ref="C11:E11"/>
    <mergeCell ref="G11:I11"/>
    <mergeCell ref="J11:K11"/>
    <mergeCell ref="A9:B9"/>
    <mergeCell ref="C9:E9"/>
    <mergeCell ref="G9:I9"/>
    <mergeCell ref="J9:K9"/>
    <mergeCell ref="A13:B13"/>
    <mergeCell ref="C13:E13"/>
    <mergeCell ref="G13:I13"/>
    <mergeCell ref="J13:K13"/>
    <mergeCell ref="A14:B14"/>
    <mergeCell ref="C14:E14"/>
    <mergeCell ref="G14:I14"/>
    <mergeCell ref="J14:K14"/>
    <mergeCell ref="A12:B12"/>
    <mergeCell ref="C12:E12"/>
    <mergeCell ref="G12:I12"/>
    <mergeCell ref="J12:K12"/>
    <mergeCell ref="A16:B16"/>
    <mergeCell ref="C16:E16"/>
    <mergeCell ref="G16:I16"/>
    <mergeCell ref="J16:K16"/>
    <mergeCell ref="A17:B17"/>
    <mergeCell ref="C17:E17"/>
    <mergeCell ref="G17:I17"/>
    <mergeCell ref="J17:K17"/>
    <mergeCell ref="A15:B15"/>
    <mergeCell ref="C15:E15"/>
    <mergeCell ref="G15:I15"/>
    <mergeCell ref="J15:K15"/>
    <mergeCell ref="A20:B20"/>
    <mergeCell ref="C20:E20"/>
    <mergeCell ref="G20:I20"/>
    <mergeCell ref="J20:K20"/>
    <mergeCell ref="A21:B21"/>
    <mergeCell ref="C21:E21"/>
    <mergeCell ref="G21:I21"/>
    <mergeCell ref="J21:K21"/>
    <mergeCell ref="A18:B18"/>
    <mergeCell ref="C18:E18"/>
    <mergeCell ref="G18:I18"/>
    <mergeCell ref="J18:K18"/>
    <mergeCell ref="A19:B19"/>
    <mergeCell ref="C19:E19"/>
    <mergeCell ref="G19:I19"/>
    <mergeCell ref="J19:K19"/>
    <mergeCell ref="A23:B23"/>
    <mergeCell ref="C23:E23"/>
    <mergeCell ref="G23:I23"/>
    <mergeCell ref="J23:K23"/>
    <mergeCell ref="A24:B24"/>
    <mergeCell ref="C24:E24"/>
    <mergeCell ref="G24:I24"/>
    <mergeCell ref="J24:K24"/>
    <mergeCell ref="A22:B22"/>
    <mergeCell ref="C22:E22"/>
    <mergeCell ref="G22:I22"/>
    <mergeCell ref="J22:K22"/>
    <mergeCell ref="A27:B27"/>
    <mergeCell ref="C27:E27"/>
    <mergeCell ref="G27:I27"/>
    <mergeCell ref="J27:K27"/>
    <mergeCell ref="A28:B28"/>
    <mergeCell ref="C28:E28"/>
    <mergeCell ref="G28:I28"/>
    <mergeCell ref="J28:K28"/>
    <mergeCell ref="A25:B25"/>
    <mergeCell ref="C25:E25"/>
    <mergeCell ref="G25:I25"/>
    <mergeCell ref="J25:K25"/>
    <mergeCell ref="A26:B26"/>
    <mergeCell ref="C26:E26"/>
    <mergeCell ref="G26:I26"/>
    <mergeCell ref="J26:K26"/>
    <mergeCell ref="A31:B31"/>
    <mergeCell ref="C31:E31"/>
    <mergeCell ref="G31:I31"/>
    <mergeCell ref="J31:K31"/>
    <mergeCell ref="A29:B29"/>
    <mergeCell ref="C29:E29"/>
    <mergeCell ref="G29:I29"/>
    <mergeCell ref="J29:K29"/>
    <mergeCell ref="A30:B30"/>
    <mergeCell ref="C30:E30"/>
    <mergeCell ref="G30:I30"/>
    <mergeCell ref="J30:K30"/>
    <mergeCell ref="A33:B33"/>
    <mergeCell ref="C33:E33"/>
    <mergeCell ref="G33:I33"/>
    <mergeCell ref="J33:K33"/>
    <mergeCell ref="A34:B34"/>
    <mergeCell ref="C34:E34"/>
    <mergeCell ref="G34:I34"/>
    <mergeCell ref="J34:K34"/>
    <mergeCell ref="A32:B32"/>
    <mergeCell ref="C32:E32"/>
    <mergeCell ref="G32:I32"/>
    <mergeCell ref="J32:K32"/>
    <mergeCell ref="A36:B36"/>
    <mergeCell ref="C36:E36"/>
    <mergeCell ref="G36:I36"/>
    <mergeCell ref="J36:K36"/>
    <mergeCell ref="A37:B37"/>
    <mergeCell ref="C37:E37"/>
    <mergeCell ref="G37:I37"/>
    <mergeCell ref="J37:K37"/>
    <mergeCell ref="A35:B35"/>
    <mergeCell ref="C35:E35"/>
    <mergeCell ref="G35:I35"/>
    <mergeCell ref="J35:K35"/>
    <mergeCell ref="A40:B40"/>
    <mergeCell ref="C40:E40"/>
    <mergeCell ref="G40:I40"/>
    <mergeCell ref="J40:K40"/>
    <mergeCell ref="A38:B38"/>
    <mergeCell ref="C38:E38"/>
    <mergeCell ref="G38:I38"/>
    <mergeCell ref="J38:K38"/>
    <mergeCell ref="A39:B39"/>
    <mergeCell ref="C39:E39"/>
    <mergeCell ref="G39:I39"/>
    <mergeCell ref="J39:K39"/>
    <mergeCell ref="A42:B42"/>
    <mergeCell ref="C42:E42"/>
    <mergeCell ref="G42:I42"/>
    <mergeCell ref="J42:K42"/>
    <mergeCell ref="A43:B43"/>
    <mergeCell ref="C43:E43"/>
    <mergeCell ref="G43:I43"/>
    <mergeCell ref="J43:K43"/>
    <mergeCell ref="A41:B41"/>
    <mergeCell ref="C41:E41"/>
    <mergeCell ref="G41:I41"/>
    <mergeCell ref="J41:K41"/>
    <mergeCell ref="A46:B46"/>
    <mergeCell ref="C46:E46"/>
    <mergeCell ref="G46:I46"/>
    <mergeCell ref="J46:K46"/>
    <mergeCell ref="A47:B47"/>
    <mergeCell ref="C47:E47"/>
    <mergeCell ref="G47:I47"/>
    <mergeCell ref="J47:K47"/>
    <mergeCell ref="A44:B44"/>
    <mergeCell ref="C44:E44"/>
    <mergeCell ref="G44:I44"/>
    <mergeCell ref="J44:K44"/>
    <mergeCell ref="A45:B45"/>
    <mergeCell ref="C45:E45"/>
    <mergeCell ref="G45:I45"/>
    <mergeCell ref="J45:K45"/>
    <mergeCell ref="A50:B50"/>
    <mergeCell ref="C50:E50"/>
    <mergeCell ref="G50:I50"/>
    <mergeCell ref="J50:K50"/>
    <mergeCell ref="A48:B48"/>
    <mergeCell ref="C48:E48"/>
    <mergeCell ref="G48:I48"/>
    <mergeCell ref="J48:K48"/>
    <mergeCell ref="A49:B49"/>
    <mergeCell ref="C49:E49"/>
    <mergeCell ref="G49:I49"/>
    <mergeCell ref="J49:K49"/>
    <mergeCell ref="A52:B52"/>
    <mergeCell ref="C52:E52"/>
    <mergeCell ref="G52:I52"/>
    <mergeCell ref="J52:K52"/>
    <mergeCell ref="A53:B53"/>
    <mergeCell ref="C53:E53"/>
    <mergeCell ref="G53:I53"/>
    <mergeCell ref="J53:K53"/>
    <mergeCell ref="A51:B51"/>
    <mergeCell ref="C51:E51"/>
    <mergeCell ref="G51:I51"/>
    <mergeCell ref="J51:K51"/>
    <mergeCell ref="A55:B55"/>
    <mergeCell ref="C55:E55"/>
    <mergeCell ref="G55:I55"/>
    <mergeCell ref="J55:K55"/>
    <mergeCell ref="A56:B56"/>
    <mergeCell ref="C56:E56"/>
    <mergeCell ref="G56:I56"/>
    <mergeCell ref="J56:K56"/>
    <mergeCell ref="A54:B54"/>
    <mergeCell ref="C54:E54"/>
    <mergeCell ref="G54:I54"/>
    <mergeCell ref="J54:K54"/>
    <mergeCell ref="A60:B60"/>
    <mergeCell ref="C60:E60"/>
    <mergeCell ref="G60:I60"/>
    <mergeCell ref="J60:K60"/>
    <mergeCell ref="A59:B59"/>
    <mergeCell ref="C59:E59"/>
    <mergeCell ref="G59:I59"/>
    <mergeCell ref="J59:K59"/>
    <mergeCell ref="A57:B57"/>
    <mergeCell ref="C57:E57"/>
    <mergeCell ref="G57:I57"/>
    <mergeCell ref="J57:K57"/>
    <mergeCell ref="A58:B58"/>
    <mergeCell ref="C58:E58"/>
    <mergeCell ref="G58:I58"/>
    <mergeCell ref="J58:K58"/>
    <mergeCell ref="A63:B63"/>
    <mergeCell ref="C63:E63"/>
    <mergeCell ref="G63:I63"/>
    <mergeCell ref="J63:K63"/>
    <mergeCell ref="A61:B61"/>
    <mergeCell ref="C61:E61"/>
    <mergeCell ref="G61:I61"/>
    <mergeCell ref="J61:K61"/>
    <mergeCell ref="A62:B62"/>
    <mergeCell ref="C62:E62"/>
    <mergeCell ref="G62:I62"/>
    <mergeCell ref="J62:K62"/>
    <mergeCell ref="A65:B65"/>
    <mergeCell ref="C65:E65"/>
    <mergeCell ref="G65:I65"/>
    <mergeCell ref="J65:K65"/>
    <mergeCell ref="A66:B66"/>
    <mergeCell ref="C66:E66"/>
    <mergeCell ref="G66:I66"/>
    <mergeCell ref="J66:K66"/>
    <mergeCell ref="A64:B64"/>
    <mergeCell ref="C64:E64"/>
    <mergeCell ref="G64:I64"/>
    <mergeCell ref="J64:K64"/>
    <mergeCell ref="A68:B68"/>
    <mergeCell ref="C68:E68"/>
    <mergeCell ref="G68:I68"/>
    <mergeCell ref="J68:K68"/>
    <mergeCell ref="A69:B69"/>
    <mergeCell ref="C69:E69"/>
    <mergeCell ref="G69:I69"/>
    <mergeCell ref="J69:K69"/>
    <mergeCell ref="A67:B67"/>
    <mergeCell ref="C67:E67"/>
    <mergeCell ref="G67:I67"/>
    <mergeCell ref="J67:K67"/>
    <mergeCell ref="A72:B72"/>
    <mergeCell ref="C72:E72"/>
    <mergeCell ref="G72:I72"/>
    <mergeCell ref="J72:K72"/>
    <mergeCell ref="A70:B70"/>
    <mergeCell ref="C70:E70"/>
    <mergeCell ref="G70:I70"/>
    <mergeCell ref="J70:K70"/>
    <mergeCell ref="A71:B71"/>
    <mergeCell ref="C71:E71"/>
    <mergeCell ref="G71:I71"/>
    <mergeCell ref="J71:K71"/>
    <mergeCell ref="A76:K76"/>
    <mergeCell ref="A77:K77"/>
    <mergeCell ref="A78:K78"/>
    <mergeCell ref="A79:K79"/>
    <mergeCell ref="A80:K80"/>
    <mergeCell ref="A75:F75"/>
    <mergeCell ref="G75:I75"/>
    <mergeCell ref="J75:K75"/>
    <mergeCell ref="A73:B73"/>
    <mergeCell ref="C73:E73"/>
    <mergeCell ref="G73:I73"/>
    <mergeCell ref="J73:K73"/>
    <mergeCell ref="A74:B74"/>
    <mergeCell ref="C74:E74"/>
    <mergeCell ref="G74:I74"/>
    <mergeCell ref="J74:K74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2023-12-22T04:29:46Z</dcterms:created>
  <dcterms:modified xsi:type="dcterms:W3CDTF">2023-12-28T05:45:40Z</dcterms:modified>
</cp:coreProperties>
</file>